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BKB metal\Učebny Frenštát\rozdeleny rozp. 17.1.2025\"/>
    </mc:Choice>
  </mc:AlternateContent>
  <xr:revisionPtr revIDLastSave="0" documentId="8_{C6290907-F331-46F2-B3AD-4F1F70C503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4 1 Pol" sheetId="12" r:id="rId4"/>
    <sheet name="4 2 Pol" sheetId="13" r:id="rId5"/>
    <sheet name="4 3 Pol" sheetId="14" r:id="rId6"/>
    <sheet name="4 4 Pol" sheetId="15" r:id="rId7"/>
    <sheet name="4 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'4 1 Pol'!$1:$7</definedName>
    <definedName name="_xlnm.Print_Titles" localSheetId="4">'4 2 Pol'!$1:$7</definedName>
    <definedName name="_xlnm.Print_Titles" localSheetId="5">'4 3 Pol'!$1:$7</definedName>
    <definedName name="_xlnm.Print_Titles" localSheetId="6">'4 4 Pol'!$1:$7</definedName>
    <definedName name="_xlnm.Print_Titles" localSheetId="7">'4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'4 1 Pol'!$A$1:$Y$313</definedName>
    <definedName name="_xlnm.Print_Area" localSheetId="4">'4 2 Pol'!$A$1:$Y$53</definedName>
    <definedName name="_xlnm.Print_Area" localSheetId="5">'4 3 Pol'!$A$1:$Y$54</definedName>
    <definedName name="_xlnm.Print_Area" localSheetId="6">'4 4 Pol'!$A$1:$Y$24</definedName>
    <definedName name="_xlnm.Print_Area" localSheetId="7">'4 5 Pol'!$A$1:$Y$78</definedName>
    <definedName name="_xlnm.Print_Area" localSheetId="1">Stavba!$A$1:$J$102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77" i="16"/>
  <c r="G8" i="16"/>
  <c r="G9" i="16"/>
  <c r="I9" i="16"/>
  <c r="I8" i="16" s="1"/>
  <c r="K9" i="16"/>
  <c r="K8" i="16" s="1"/>
  <c r="M9" i="16"/>
  <c r="M8" i="16" s="1"/>
  <c r="O9" i="16"/>
  <c r="O8" i="16" s="1"/>
  <c r="Q9" i="16"/>
  <c r="Q8" i="16" s="1"/>
  <c r="V9" i="16"/>
  <c r="G10" i="16"/>
  <c r="I10" i="16"/>
  <c r="K10" i="16"/>
  <c r="M10" i="16"/>
  <c r="O10" i="16"/>
  <c r="Q10" i="16"/>
  <c r="V10" i="16"/>
  <c r="V8" i="16" s="1"/>
  <c r="G12" i="16"/>
  <c r="I12" i="16"/>
  <c r="K12" i="16"/>
  <c r="M12" i="16"/>
  <c r="O12" i="16"/>
  <c r="O11" i="16" s="1"/>
  <c r="Q12" i="16"/>
  <c r="Q11" i="16" s="1"/>
  <c r="V12" i="16"/>
  <c r="V11" i="16" s="1"/>
  <c r="G13" i="16"/>
  <c r="M13" i="16" s="1"/>
  <c r="I13" i="16"/>
  <c r="I11" i="16" s="1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K11" i="16" s="1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3" i="16"/>
  <c r="I33" i="16"/>
  <c r="I32" i="16" s="1"/>
  <c r="K33" i="16"/>
  <c r="K32" i="16" s="1"/>
  <c r="M33" i="16"/>
  <c r="O33" i="16"/>
  <c r="O32" i="16" s="1"/>
  <c r="Q33" i="16"/>
  <c r="Q32" i="16" s="1"/>
  <c r="V33" i="16"/>
  <c r="V32" i="16" s="1"/>
  <c r="G34" i="16"/>
  <c r="I34" i="16"/>
  <c r="K34" i="16"/>
  <c r="M34" i="16"/>
  <c r="O34" i="16"/>
  <c r="Q34" i="16"/>
  <c r="V34" i="16"/>
  <c r="G35" i="16"/>
  <c r="G32" i="16" s="1"/>
  <c r="I35" i="16"/>
  <c r="K35" i="16"/>
  <c r="O35" i="16"/>
  <c r="Q35" i="16"/>
  <c r="V35" i="16"/>
  <c r="G37" i="16"/>
  <c r="M37" i="16" s="1"/>
  <c r="I37" i="16"/>
  <c r="I36" i="16" s="1"/>
  <c r="K37" i="16"/>
  <c r="K36" i="16" s="1"/>
  <c r="O37" i="16"/>
  <c r="Q37" i="16"/>
  <c r="V37" i="16"/>
  <c r="G38" i="16"/>
  <c r="I38" i="16"/>
  <c r="K38" i="16"/>
  <c r="M38" i="16"/>
  <c r="O38" i="16"/>
  <c r="O36" i="16" s="1"/>
  <c r="Q38" i="16"/>
  <c r="V38" i="16"/>
  <c r="V36" i="16" s="1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Q36" i="16" s="1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6" i="16"/>
  <c r="M56" i="16" s="1"/>
  <c r="I56" i="16"/>
  <c r="I55" i="16" s="1"/>
  <c r="K56" i="16"/>
  <c r="O56" i="16"/>
  <c r="Q56" i="16"/>
  <c r="Q55" i="16" s="1"/>
  <c r="V56" i="16"/>
  <c r="G57" i="16"/>
  <c r="I57" i="16"/>
  <c r="K57" i="16"/>
  <c r="K55" i="16" s="1"/>
  <c r="M57" i="16"/>
  <c r="O57" i="16"/>
  <c r="Q57" i="16"/>
  <c r="V57" i="16"/>
  <c r="G58" i="16"/>
  <c r="I58" i="16"/>
  <c r="K58" i="16"/>
  <c r="M58" i="16"/>
  <c r="O58" i="16"/>
  <c r="Q58" i="16"/>
  <c r="V58" i="16"/>
  <c r="V55" i="16" s="1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O55" i="16" s="1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K69" i="16"/>
  <c r="G70" i="16"/>
  <c r="I70" i="16"/>
  <c r="K70" i="16"/>
  <c r="M70" i="16"/>
  <c r="M69" i="16" s="1"/>
  <c r="O70" i="16"/>
  <c r="Q70" i="16"/>
  <c r="Q69" i="16" s="1"/>
  <c r="V70" i="16"/>
  <c r="V69" i="16" s="1"/>
  <c r="G71" i="16"/>
  <c r="M71" i="16" s="1"/>
  <c r="I71" i="16"/>
  <c r="I69" i="16" s="1"/>
  <c r="K71" i="16"/>
  <c r="O71" i="16"/>
  <c r="O69" i="16" s="1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AE77" i="16"/>
  <c r="AF77" i="16"/>
  <c r="G23" i="15"/>
  <c r="G9" i="15"/>
  <c r="I9" i="15"/>
  <c r="I8" i="15" s="1"/>
  <c r="K9" i="15"/>
  <c r="K8" i="15" s="1"/>
  <c r="M9" i="15"/>
  <c r="O9" i="15"/>
  <c r="O8" i="15" s="1"/>
  <c r="Q9" i="15"/>
  <c r="Q8" i="15" s="1"/>
  <c r="V9" i="15"/>
  <c r="G10" i="15"/>
  <c r="I10" i="15"/>
  <c r="K10" i="15"/>
  <c r="M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G8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G17" i="15"/>
  <c r="I17" i="15"/>
  <c r="K17" i="15"/>
  <c r="M17" i="15"/>
  <c r="O17" i="15"/>
  <c r="Q17" i="15"/>
  <c r="Q16" i="15" s="1"/>
  <c r="V17" i="15"/>
  <c r="V16" i="15" s="1"/>
  <c r="G18" i="15"/>
  <c r="I18" i="15"/>
  <c r="K18" i="15"/>
  <c r="G19" i="15"/>
  <c r="I19" i="15"/>
  <c r="K19" i="15"/>
  <c r="M19" i="15"/>
  <c r="O19" i="15"/>
  <c r="O18" i="15" s="1"/>
  <c r="Q19" i="15"/>
  <c r="Q18" i="15" s="1"/>
  <c r="V19" i="15"/>
  <c r="V18" i="15" s="1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AE23" i="15"/>
  <c r="G53" i="14"/>
  <c r="BA25" i="14"/>
  <c r="G8" i="14"/>
  <c r="G9" i="14"/>
  <c r="I9" i="14"/>
  <c r="I8" i="14" s="1"/>
  <c r="K9" i="14"/>
  <c r="K8" i="14" s="1"/>
  <c r="M9" i="14"/>
  <c r="M8" i="14" s="1"/>
  <c r="O9" i="14"/>
  <c r="Q9" i="14"/>
  <c r="Q8" i="14" s="1"/>
  <c r="V9" i="14"/>
  <c r="G10" i="14"/>
  <c r="I10" i="14"/>
  <c r="K10" i="14"/>
  <c r="M10" i="14"/>
  <c r="O10" i="14"/>
  <c r="O8" i="14" s="1"/>
  <c r="Q10" i="14"/>
  <c r="V10" i="14"/>
  <c r="V8" i="14" s="1"/>
  <c r="G11" i="14"/>
  <c r="I11" i="14"/>
  <c r="K11" i="14"/>
  <c r="M11" i="14"/>
  <c r="O11" i="14"/>
  <c r="Q11" i="14"/>
  <c r="V11" i="14"/>
  <c r="G13" i="14"/>
  <c r="I13" i="14"/>
  <c r="I12" i="14" s="1"/>
  <c r="K13" i="14"/>
  <c r="M13" i="14"/>
  <c r="O13" i="14"/>
  <c r="Q13" i="14"/>
  <c r="Q12" i="14" s="1"/>
  <c r="V13" i="14"/>
  <c r="G14" i="14"/>
  <c r="I14" i="14"/>
  <c r="K14" i="14"/>
  <c r="K12" i="14" s="1"/>
  <c r="M14" i="14"/>
  <c r="O14" i="14"/>
  <c r="Q14" i="14"/>
  <c r="V14" i="14"/>
  <c r="V12" i="14" s="1"/>
  <c r="G16" i="14"/>
  <c r="I16" i="14"/>
  <c r="K16" i="14"/>
  <c r="M16" i="14"/>
  <c r="O16" i="14"/>
  <c r="Q16" i="14"/>
  <c r="V16" i="14"/>
  <c r="G18" i="14"/>
  <c r="M18" i="14" s="1"/>
  <c r="I18" i="14"/>
  <c r="K18" i="14"/>
  <c r="O18" i="14"/>
  <c r="O12" i="14" s="1"/>
  <c r="Q18" i="14"/>
  <c r="V18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6" i="14"/>
  <c r="AF53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O39" i="14"/>
  <c r="V39" i="14"/>
  <c r="G40" i="14"/>
  <c r="I40" i="14"/>
  <c r="I39" i="14" s="1"/>
  <c r="K40" i="14"/>
  <c r="K39" i="14" s="1"/>
  <c r="M40" i="14"/>
  <c r="M39" i="14" s="1"/>
  <c r="O40" i="14"/>
  <c r="Q40" i="14"/>
  <c r="Q39" i="14" s="1"/>
  <c r="V40" i="14"/>
  <c r="K42" i="14"/>
  <c r="V42" i="14"/>
  <c r="G43" i="14"/>
  <c r="I43" i="14"/>
  <c r="I42" i="14" s="1"/>
  <c r="K43" i="14"/>
  <c r="M43" i="14"/>
  <c r="O43" i="14"/>
  <c r="Q43" i="14"/>
  <c r="Q42" i="14" s="1"/>
  <c r="V43" i="14"/>
  <c r="G44" i="14"/>
  <c r="G42" i="14" s="1"/>
  <c r="I44" i="14"/>
  <c r="K44" i="14"/>
  <c r="O44" i="14"/>
  <c r="O42" i="14" s="1"/>
  <c r="Q44" i="14"/>
  <c r="V44" i="14"/>
  <c r="I45" i="14"/>
  <c r="M45" i="14"/>
  <c r="Q45" i="14"/>
  <c r="G46" i="14"/>
  <c r="G45" i="14" s="1"/>
  <c r="I46" i="14"/>
  <c r="K46" i="14"/>
  <c r="K45" i="14" s="1"/>
  <c r="M46" i="14"/>
  <c r="O46" i="14"/>
  <c r="O45" i="14" s="1"/>
  <c r="Q46" i="14"/>
  <c r="V46" i="14"/>
  <c r="V45" i="14" s="1"/>
  <c r="I47" i="14"/>
  <c r="Q47" i="14"/>
  <c r="G48" i="14"/>
  <c r="M48" i="14" s="1"/>
  <c r="M47" i="14" s="1"/>
  <c r="I48" i="14"/>
  <c r="K48" i="14"/>
  <c r="K47" i="14" s="1"/>
  <c r="O48" i="14"/>
  <c r="O47" i="14" s="1"/>
  <c r="Q48" i="14"/>
  <c r="V48" i="14"/>
  <c r="V47" i="14" s="1"/>
  <c r="G49" i="14"/>
  <c r="I49" i="14"/>
  <c r="G50" i="14"/>
  <c r="M50" i="14" s="1"/>
  <c r="M49" i="14" s="1"/>
  <c r="I50" i="14"/>
  <c r="K50" i="14"/>
  <c r="K49" i="14" s="1"/>
  <c r="O50" i="14"/>
  <c r="O49" i="14" s="1"/>
  <c r="Q50" i="14"/>
  <c r="Q49" i="14" s="1"/>
  <c r="V50" i="14"/>
  <c r="V49" i="14" s="1"/>
  <c r="G51" i="14"/>
  <c r="I51" i="14"/>
  <c r="K51" i="14"/>
  <c r="M51" i="14"/>
  <c r="O51" i="14"/>
  <c r="Q51" i="14"/>
  <c r="V51" i="14"/>
  <c r="AE53" i="14"/>
  <c r="G52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20" i="13"/>
  <c r="M20" i="13" s="1"/>
  <c r="I20" i="13"/>
  <c r="I19" i="13" s="1"/>
  <c r="K20" i="13"/>
  <c r="O20" i="13"/>
  <c r="Q20" i="13"/>
  <c r="Q19" i="13" s="1"/>
  <c r="V20" i="13"/>
  <c r="G21" i="13"/>
  <c r="I21" i="13"/>
  <c r="K21" i="13"/>
  <c r="K19" i="13" s="1"/>
  <c r="M21" i="13"/>
  <c r="O21" i="13"/>
  <c r="O19" i="13" s="1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V19" i="13" s="1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G40" i="13"/>
  <c r="I40" i="13"/>
  <c r="I39" i="13" s="1"/>
  <c r="K40" i="13"/>
  <c r="K39" i="13" s="1"/>
  <c r="M40" i="13"/>
  <c r="O40" i="13"/>
  <c r="Q40" i="13"/>
  <c r="Q39" i="13" s="1"/>
  <c r="V40" i="13"/>
  <c r="G41" i="13"/>
  <c r="M41" i="13" s="1"/>
  <c r="I41" i="13"/>
  <c r="K41" i="13"/>
  <c r="O41" i="13"/>
  <c r="Q41" i="13"/>
  <c r="V41" i="13"/>
  <c r="V39" i="13" s="1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O39" i="13" s="1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AE52" i="13"/>
  <c r="AF52" i="13"/>
  <c r="G312" i="12"/>
  <c r="BA309" i="12"/>
  <c r="BA303" i="12"/>
  <c r="BA207" i="12"/>
  <c r="BA180" i="12"/>
  <c r="BA144" i="12"/>
  <c r="BA124" i="12"/>
  <c r="BA91" i="12"/>
  <c r="BA70" i="12"/>
  <c r="BA61" i="12"/>
  <c r="BA54" i="12"/>
  <c r="G8" i="12"/>
  <c r="G9" i="12"/>
  <c r="I9" i="12"/>
  <c r="K9" i="12"/>
  <c r="K8" i="12" s="1"/>
  <c r="M9" i="12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1" i="12"/>
  <c r="M21" i="12" s="1"/>
  <c r="I21" i="12"/>
  <c r="I8" i="12" s="1"/>
  <c r="K21" i="12"/>
  <c r="O21" i="12"/>
  <c r="Q21" i="12"/>
  <c r="V21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O28" i="12"/>
  <c r="G29" i="12"/>
  <c r="I29" i="12"/>
  <c r="K29" i="12"/>
  <c r="K28" i="12" s="1"/>
  <c r="M29" i="12"/>
  <c r="O29" i="12"/>
  <c r="Q29" i="12"/>
  <c r="Q28" i="12" s="1"/>
  <c r="V29" i="12"/>
  <c r="V28" i="12" s="1"/>
  <c r="G32" i="12"/>
  <c r="I32" i="12"/>
  <c r="I28" i="12" s="1"/>
  <c r="K32" i="12"/>
  <c r="M32" i="12"/>
  <c r="M28" i="12" s="1"/>
  <c r="O32" i="12"/>
  <c r="Q32" i="12"/>
  <c r="V32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Q40" i="12"/>
  <c r="G41" i="12"/>
  <c r="I41" i="12"/>
  <c r="K41" i="12"/>
  <c r="M41" i="12"/>
  <c r="O41" i="12"/>
  <c r="Q41" i="12"/>
  <c r="V41" i="12"/>
  <c r="V40" i="12" s="1"/>
  <c r="G44" i="12"/>
  <c r="I44" i="12"/>
  <c r="K44" i="12"/>
  <c r="K40" i="12" s="1"/>
  <c r="M44" i="12"/>
  <c r="O44" i="12"/>
  <c r="O40" i="12" s="1"/>
  <c r="Q44" i="12"/>
  <c r="V44" i="12"/>
  <c r="G48" i="12"/>
  <c r="I48" i="12"/>
  <c r="K48" i="12"/>
  <c r="M48" i="12"/>
  <c r="O48" i="12"/>
  <c r="Q48" i="12"/>
  <c r="V48" i="12"/>
  <c r="G50" i="12"/>
  <c r="M50" i="12" s="1"/>
  <c r="I50" i="12"/>
  <c r="I40" i="12" s="1"/>
  <c r="K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7" i="12"/>
  <c r="G40" i="12" s="1"/>
  <c r="I57" i="12"/>
  <c r="K57" i="12"/>
  <c r="O57" i="12"/>
  <c r="Q57" i="12"/>
  <c r="V57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72" i="12"/>
  <c r="I72" i="12"/>
  <c r="K72" i="12"/>
  <c r="M72" i="12"/>
  <c r="O72" i="12"/>
  <c r="Q72" i="12"/>
  <c r="V72" i="12"/>
  <c r="G76" i="12"/>
  <c r="G77" i="12"/>
  <c r="M77" i="12" s="1"/>
  <c r="M76" i="12" s="1"/>
  <c r="I77" i="12"/>
  <c r="I76" i="12" s="1"/>
  <c r="K77" i="12"/>
  <c r="K76" i="12" s="1"/>
  <c r="O77" i="12"/>
  <c r="O76" i="12" s="1"/>
  <c r="Q77" i="12"/>
  <c r="Q76" i="12" s="1"/>
  <c r="V77" i="12"/>
  <c r="V76" i="12" s="1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94" i="12"/>
  <c r="M94" i="12" s="1"/>
  <c r="I94" i="12"/>
  <c r="K94" i="12"/>
  <c r="O94" i="12"/>
  <c r="Q94" i="12"/>
  <c r="V94" i="12"/>
  <c r="G97" i="12"/>
  <c r="O97" i="12"/>
  <c r="G98" i="12"/>
  <c r="M98" i="12" s="1"/>
  <c r="M97" i="12" s="1"/>
  <c r="I98" i="12"/>
  <c r="K98" i="12"/>
  <c r="K97" i="12" s="1"/>
  <c r="O98" i="12"/>
  <c r="Q98" i="12"/>
  <c r="Q97" i="12" s="1"/>
  <c r="V98" i="12"/>
  <c r="V97" i="12" s="1"/>
  <c r="G101" i="12"/>
  <c r="I101" i="12"/>
  <c r="I97" i="12" s="1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G105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9" i="12"/>
  <c r="I109" i="12"/>
  <c r="K109" i="12"/>
  <c r="M109" i="12"/>
  <c r="O109" i="12"/>
  <c r="Q109" i="12"/>
  <c r="V109" i="12"/>
  <c r="G112" i="12"/>
  <c r="I112" i="12"/>
  <c r="K112" i="12"/>
  <c r="M112" i="12"/>
  <c r="O112" i="12"/>
  <c r="Q112" i="12"/>
  <c r="V112" i="12"/>
  <c r="G115" i="12"/>
  <c r="I115" i="12"/>
  <c r="K115" i="12"/>
  <c r="M115" i="12"/>
  <c r="O115" i="12"/>
  <c r="Q115" i="12"/>
  <c r="V115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V122" i="12"/>
  <c r="G123" i="12"/>
  <c r="M123" i="12" s="1"/>
  <c r="I123" i="12"/>
  <c r="I122" i="12" s="1"/>
  <c r="K123" i="12"/>
  <c r="O123" i="12"/>
  <c r="O122" i="12" s="1"/>
  <c r="Q123" i="12"/>
  <c r="Q122" i="12" s="1"/>
  <c r="V123" i="12"/>
  <c r="G125" i="12"/>
  <c r="M125" i="12" s="1"/>
  <c r="I125" i="12"/>
  <c r="K125" i="12"/>
  <c r="K122" i="12" s="1"/>
  <c r="O125" i="12"/>
  <c r="Q125" i="12"/>
  <c r="V125" i="12"/>
  <c r="G127" i="12"/>
  <c r="I127" i="12"/>
  <c r="K127" i="12"/>
  <c r="M127" i="12"/>
  <c r="O127" i="12"/>
  <c r="Q127" i="12"/>
  <c r="V127" i="12"/>
  <c r="K130" i="12"/>
  <c r="G131" i="12"/>
  <c r="M131" i="12" s="1"/>
  <c r="M130" i="12" s="1"/>
  <c r="I131" i="12"/>
  <c r="I130" i="12" s="1"/>
  <c r="K131" i="12"/>
  <c r="O131" i="12"/>
  <c r="Q131" i="12"/>
  <c r="Q130" i="12" s="1"/>
  <c r="V131" i="12"/>
  <c r="V130" i="12" s="1"/>
  <c r="G134" i="12"/>
  <c r="M134" i="12" s="1"/>
  <c r="I134" i="12"/>
  <c r="K134" i="12"/>
  <c r="O134" i="12"/>
  <c r="O130" i="12" s="1"/>
  <c r="Q134" i="12"/>
  <c r="V134" i="12"/>
  <c r="Q135" i="12"/>
  <c r="G136" i="12"/>
  <c r="G135" i="12" s="1"/>
  <c r="I136" i="12"/>
  <c r="K136" i="12"/>
  <c r="K135" i="12" s="1"/>
  <c r="M136" i="12"/>
  <c r="M135" i="12" s="1"/>
  <c r="O136" i="12"/>
  <c r="O135" i="12" s="1"/>
  <c r="Q136" i="12"/>
  <c r="V136" i="12"/>
  <c r="G139" i="12"/>
  <c r="I139" i="12"/>
  <c r="I135" i="12" s="1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V135" i="12" s="1"/>
  <c r="G143" i="12"/>
  <c r="M143" i="12" s="1"/>
  <c r="I143" i="12"/>
  <c r="K143" i="12"/>
  <c r="O143" i="12"/>
  <c r="O142" i="12" s="1"/>
  <c r="Q143" i="12"/>
  <c r="Q142" i="12" s="1"/>
  <c r="V143" i="12"/>
  <c r="G147" i="12"/>
  <c r="M147" i="12" s="1"/>
  <c r="I147" i="12"/>
  <c r="K147" i="12"/>
  <c r="K142" i="12" s="1"/>
  <c r="O147" i="12"/>
  <c r="Q147" i="12"/>
  <c r="V147" i="12"/>
  <c r="G150" i="12"/>
  <c r="I150" i="12"/>
  <c r="K150" i="12"/>
  <c r="M150" i="12"/>
  <c r="O150" i="12"/>
  <c r="Q150" i="12"/>
  <c r="V150" i="12"/>
  <c r="G153" i="12"/>
  <c r="I153" i="12"/>
  <c r="K153" i="12"/>
  <c r="M153" i="12"/>
  <c r="O153" i="12"/>
  <c r="Q153" i="12"/>
  <c r="V153" i="12"/>
  <c r="G156" i="12"/>
  <c r="M156" i="12" s="1"/>
  <c r="I156" i="12"/>
  <c r="I142" i="12" s="1"/>
  <c r="K156" i="12"/>
  <c r="O156" i="12"/>
  <c r="Q156" i="12"/>
  <c r="V156" i="12"/>
  <c r="G159" i="12"/>
  <c r="M159" i="12" s="1"/>
  <c r="I159" i="12"/>
  <c r="K159" i="12"/>
  <c r="O159" i="12"/>
  <c r="Q159" i="12"/>
  <c r="V159" i="12"/>
  <c r="V142" i="12" s="1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69" i="12"/>
  <c r="I169" i="12"/>
  <c r="K169" i="12"/>
  <c r="M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9" i="12"/>
  <c r="I179" i="12"/>
  <c r="K179" i="12"/>
  <c r="M179" i="12"/>
  <c r="O179" i="12"/>
  <c r="Q179" i="12"/>
  <c r="V179" i="12"/>
  <c r="G182" i="12"/>
  <c r="I182" i="12"/>
  <c r="K182" i="12"/>
  <c r="M182" i="12"/>
  <c r="O182" i="12"/>
  <c r="Q182" i="12"/>
  <c r="V182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90" i="12"/>
  <c r="I190" i="12"/>
  <c r="K190" i="12"/>
  <c r="M190" i="12"/>
  <c r="O190" i="12"/>
  <c r="Q190" i="12"/>
  <c r="V190" i="12"/>
  <c r="G196" i="12"/>
  <c r="I196" i="12"/>
  <c r="K196" i="12"/>
  <c r="M196" i="12"/>
  <c r="O196" i="12"/>
  <c r="Q196" i="12"/>
  <c r="V196" i="12"/>
  <c r="G200" i="12"/>
  <c r="M200" i="12"/>
  <c r="O200" i="12"/>
  <c r="G201" i="12"/>
  <c r="I201" i="12"/>
  <c r="I200" i="12" s="1"/>
  <c r="K201" i="12"/>
  <c r="K200" i="12" s="1"/>
  <c r="M201" i="12"/>
  <c r="O201" i="12"/>
  <c r="Q201" i="12"/>
  <c r="Q200" i="12" s="1"/>
  <c r="V201" i="12"/>
  <c r="V200" i="12" s="1"/>
  <c r="I203" i="12"/>
  <c r="K203" i="12"/>
  <c r="V203" i="12"/>
  <c r="G204" i="12"/>
  <c r="M204" i="12" s="1"/>
  <c r="I204" i="12"/>
  <c r="K204" i="12"/>
  <c r="O204" i="12"/>
  <c r="O203" i="12" s="1"/>
  <c r="Q204" i="12"/>
  <c r="Q203" i="12" s="1"/>
  <c r="V204" i="12"/>
  <c r="G206" i="12"/>
  <c r="M206" i="12" s="1"/>
  <c r="I206" i="12"/>
  <c r="K206" i="12"/>
  <c r="O206" i="12"/>
  <c r="Q206" i="12"/>
  <c r="V206" i="12"/>
  <c r="G209" i="12"/>
  <c r="I209" i="12"/>
  <c r="K209" i="12"/>
  <c r="M209" i="12"/>
  <c r="O209" i="12"/>
  <c r="Q209" i="12"/>
  <c r="V209" i="12"/>
  <c r="K211" i="12"/>
  <c r="G212" i="12"/>
  <c r="G211" i="12" s="1"/>
  <c r="I212" i="12"/>
  <c r="I211" i="12" s="1"/>
  <c r="K212" i="12"/>
  <c r="M212" i="12"/>
  <c r="O212" i="12"/>
  <c r="Q212" i="12"/>
  <c r="Q211" i="12" s="1"/>
  <c r="V212" i="12"/>
  <c r="G214" i="12"/>
  <c r="M214" i="12" s="1"/>
  <c r="I214" i="12"/>
  <c r="K214" i="12"/>
  <c r="O214" i="12"/>
  <c r="O211" i="12" s="1"/>
  <c r="Q214" i="12"/>
  <c r="V214" i="12"/>
  <c r="V211" i="12" s="1"/>
  <c r="G215" i="12"/>
  <c r="M215" i="12" s="1"/>
  <c r="I215" i="12"/>
  <c r="K215" i="12"/>
  <c r="O215" i="12"/>
  <c r="Q215" i="12"/>
  <c r="V215" i="12"/>
  <c r="Q217" i="12"/>
  <c r="G218" i="12"/>
  <c r="I218" i="12"/>
  <c r="I217" i="12" s="1"/>
  <c r="K218" i="12"/>
  <c r="M218" i="12"/>
  <c r="O218" i="12"/>
  <c r="O217" i="12" s="1"/>
  <c r="Q218" i="12"/>
  <c r="V218" i="12"/>
  <c r="G220" i="12"/>
  <c r="I220" i="12"/>
  <c r="K220" i="12"/>
  <c r="K217" i="12" s="1"/>
  <c r="M220" i="12"/>
  <c r="O220" i="12"/>
  <c r="Q220" i="12"/>
  <c r="V220" i="12"/>
  <c r="G222" i="12"/>
  <c r="I222" i="12"/>
  <c r="K222" i="12"/>
  <c r="M222" i="12"/>
  <c r="O222" i="12"/>
  <c r="Q222" i="12"/>
  <c r="V222" i="12"/>
  <c r="G224" i="12"/>
  <c r="G217" i="12" s="1"/>
  <c r="I224" i="12"/>
  <c r="K224" i="12"/>
  <c r="O224" i="12"/>
  <c r="Q224" i="12"/>
  <c r="V224" i="12"/>
  <c r="V217" i="12" s="1"/>
  <c r="V226" i="12"/>
  <c r="G227" i="12"/>
  <c r="M227" i="12" s="1"/>
  <c r="M226" i="12" s="1"/>
  <c r="I227" i="12"/>
  <c r="K227" i="12"/>
  <c r="K226" i="12" s="1"/>
  <c r="O227" i="12"/>
  <c r="O226" i="12" s="1"/>
  <c r="Q227" i="12"/>
  <c r="Q226" i="12" s="1"/>
  <c r="V227" i="12"/>
  <c r="G229" i="12"/>
  <c r="I229" i="12"/>
  <c r="K229" i="12"/>
  <c r="M229" i="12"/>
  <c r="O229" i="12"/>
  <c r="Q229" i="12"/>
  <c r="V229" i="12"/>
  <c r="G231" i="12"/>
  <c r="I231" i="12"/>
  <c r="K231" i="12"/>
  <c r="M231" i="12"/>
  <c r="O231" i="12"/>
  <c r="Q231" i="12"/>
  <c r="V231" i="12"/>
  <c r="G232" i="12"/>
  <c r="I232" i="12"/>
  <c r="I226" i="12" s="1"/>
  <c r="K232" i="12"/>
  <c r="M232" i="12"/>
  <c r="O232" i="12"/>
  <c r="Q232" i="12"/>
  <c r="V232" i="12"/>
  <c r="G234" i="12"/>
  <c r="G235" i="12"/>
  <c r="M235" i="12" s="1"/>
  <c r="I235" i="12"/>
  <c r="I234" i="12" s="1"/>
  <c r="K235" i="12"/>
  <c r="O235" i="12"/>
  <c r="Q235" i="12"/>
  <c r="Q234" i="12" s="1"/>
  <c r="V235" i="12"/>
  <c r="V234" i="12" s="1"/>
  <c r="G238" i="12"/>
  <c r="I238" i="12"/>
  <c r="K238" i="12"/>
  <c r="M238" i="12"/>
  <c r="O238" i="12"/>
  <c r="O234" i="12" s="1"/>
  <c r="Q238" i="12"/>
  <c r="V238" i="12"/>
  <c r="G241" i="12"/>
  <c r="I241" i="12"/>
  <c r="K241" i="12"/>
  <c r="M241" i="12"/>
  <c r="O241" i="12"/>
  <c r="Q241" i="12"/>
  <c r="V241" i="12"/>
  <c r="G243" i="12"/>
  <c r="I243" i="12"/>
  <c r="K243" i="12"/>
  <c r="M243" i="12"/>
  <c r="O243" i="12"/>
  <c r="Q243" i="12"/>
  <c r="V243" i="12"/>
  <c r="G246" i="12"/>
  <c r="I246" i="12"/>
  <c r="K246" i="12"/>
  <c r="K234" i="12" s="1"/>
  <c r="M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O255" i="12"/>
  <c r="G256" i="12"/>
  <c r="I256" i="12"/>
  <c r="K256" i="12"/>
  <c r="K255" i="12" s="1"/>
  <c r="M256" i="12"/>
  <c r="O256" i="12"/>
  <c r="Q256" i="12"/>
  <c r="V256" i="12"/>
  <c r="V255" i="12" s="1"/>
  <c r="G258" i="12"/>
  <c r="I258" i="12"/>
  <c r="I255" i="12" s="1"/>
  <c r="K258" i="12"/>
  <c r="M258" i="12"/>
  <c r="O258" i="12"/>
  <c r="Q258" i="12"/>
  <c r="V258" i="12"/>
  <c r="G261" i="12"/>
  <c r="G255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Q255" i="12" s="1"/>
  <c r="V263" i="12"/>
  <c r="G265" i="12"/>
  <c r="I265" i="12"/>
  <c r="K265" i="12"/>
  <c r="M265" i="12"/>
  <c r="O265" i="12"/>
  <c r="Q265" i="12"/>
  <c r="V265" i="12"/>
  <c r="G266" i="12"/>
  <c r="M266" i="12"/>
  <c r="G267" i="12"/>
  <c r="I267" i="12"/>
  <c r="I266" i="12" s="1"/>
  <c r="K267" i="12"/>
  <c r="K266" i="12" s="1"/>
  <c r="M267" i="12"/>
  <c r="O267" i="12"/>
  <c r="O266" i="12" s="1"/>
  <c r="Q267" i="12"/>
  <c r="Q266" i="12" s="1"/>
  <c r="V267" i="12"/>
  <c r="G270" i="12"/>
  <c r="I270" i="12"/>
  <c r="K270" i="12"/>
  <c r="M270" i="12"/>
  <c r="O270" i="12"/>
  <c r="Q270" i="12"/>
  <c r="V270" i="12"/>
  <c r="G272" i="12"/>
  <c r="I272" i="12"/>
  <c r="K272" i="12"/>
  <c r="M272" i="12"/>
  <c r="O272" i="12"/>
  <c r="Q272" i="12"/>
  <c r="V272" i="12"/>
  <c r="V266" i="12" s="1"/>
  <c r="G274" i="12"/>
  <c r="M274" i="12" s="1"/>
  <c r="I274" i="12"/>
  <c r="I273" i="12" s="1"/>
  <c r="K274" i="12"/>
  <c r="O274" i="12"/>
  <c r="O273" i="12" s="1"/>
  <c r="Q274" i="12"/>
  <c r="Q273" i="12" s="1"/>
  <c r="V274" i="12"/>
  <c r="G277" i="12"/>
  <c r="M277" i="12" s="1"/>
  <c r="I277" i="12"/>
  <c r="K277" i="12"/>
  <c r="O277" i="12"/>
  <c r="Q277" i="12"/>
  <c r="V277" i="12"/>
  <c r="V273" i="12" s="1"/>
  <c r="G279" i="12"/>
  <c r="I279" i="12"/>
  <c r="K279" i="12"/>
  <c r="K273" i="12" s="1"/>
  <c r="M279" i="12"/>
  <c r="O279" i="12"/>
  <c r="Q279" i="12"/>
  <c r="V279" i="12"/>
  <c r="O286" i="12"/>
  <c r="G287" i="12"/>
  <c r="M287" i="12" s="1"/>
  <c r="M286" i="12" s="1"/>
  <c r="I287" i="12"/>
  <c r="I286" i="12" s="1"/>
  <c r="K287" i="12"/>
  <c r="O287" i="12"/>
  <c r="Q287" i="12"/>
  <c r="Q286" i="12" s="1"/>
  <c r="V287" i="12"/>
  <c r="V286" i="12" s="1"/>
  <c r="G288" i="12"/>
  <c r="M288" i="12" s="1"/>
  <c r="I288" i="12"/>
  <c r="K288" i="12"/>
  <c r="K286" i="12" s="1"/>
  <c r="O288" i="12"/>
  <c r="Q288" i="12"/>
  <c r="V288" i="12"/>
  <c r="G290" i="12"/>
  <c r="G289" i="12" s="1"/>
  <c r="I290" i="12"/>
  <c r="K290" i="12"/>
  <c r="M290" i="12"/>
  <c r="O290" i="12"/>
  <c r="O289" i="12" s="1"/>
  <c r="Q290" i="12"/>
  <c r="V290" i="12"/>
  <c r="G291" i="12"/>
  <c r="I291" i="12"/>
  <c r="K291" i="12"/>
  <c r="K289" i="12" s="1"/>
  <c r="M291" i="12"/>
  <c r="O291" i="12"/>
  <c r="Q291" i="12"/>
  <c r="Q289" i="12" s="1"/>
  <c r="V291" i="12"/>
  <c r="G293" i="12"/>
  <c r="I293" i="12"/>
  <c r="I289" i="12" s="1"/>
  <c r="K293" i="12"/>
  <c r="M293" i="12"/>
  <c r="O293" i="12"/>
  <c r="Q293" i="12"/>
  <c r="V293" i="12"/>
  <c r="G294" i="12"/>
  <c r="I294" i="12"/>
  <c r="K294" i="12"/>
  <c r="M294" i="12"/>
  <c r="O294" i="12"/>
  <c r="Q294" i="12"/>
  <c r="V294" i="12"/>
  <c r="V289" i="12" s="1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Q297" i="12"/>
  <c r="V297" i="12"/>
  <c r="G298" i="12"/>
  <c r="I298" i="12"/>
  <c r="K298" i="12"/>
  <c r="K297" i="12" s="1"/>
  <c r="M298" i="12"/>
  <c r="M297" i="12" s="1"/>
  <c r="O298" i="12"/>
  <c r="Q298" i="12"/>
  <c r="V298" i="12"/>
  <c r="G300" i="12"/>
  <c r="I300" i="12"/>
  <c r="I297" i="12" s="1"/>
  <c r="K300" i="12"/>
  <c r="M300" i="12"/>
  <c r="O300" i="12"/>
  <c r="O297" i="12" s="1"/>
  <c r="Q300" i="12"/>
  <c r="V300" i="12"/>
  <c r="G302" i="12"/>
  <c r="M302" i="12" s="1"/>
  <c r="I302" i="12"/>
  <c r="K302" i="12"/>
  <c r="O302" i="12"/>
  <c r="Q302" i="12"/>
  <c r="V302" i="12"/>
  <c r="G304" i="12"/>
  <c r="Q304" i="12"/>
  <c r="G305" i="12"/>
  <c r="I305" i="12"/>
  <c r="K305" i="12"/>
  <c r="M305" i="12"/>
  <c r="M304" i="12" s="1"/>
  <c r="O305" i="12"/>
  <c r="O304" i="12" s="1"/>
  <c r="Q305" i="12"/>
  <c r="V305" i="12"/>
  <c r="V304" i="12" s="1"/>
  <c r="G306" i="12"/>
  <c r="I306" i="12"/>
  <c r="K306" i="12"/>
  <c r="M306" i="12"/>
  <c r="O306" i="12"/>
  <c r="Q306" i="12"/>
  <c r="V306" i="12"/>
  <c r="G308" i="12"/>
  <c r="I308" i="12"/>
  <c r="K308" i="12"/>
  <c r="M308" i="12"/>
  <c r="O308" i="12"/>
  <c r="Q308" i="12"/>
  <c r="V308" i="12"/>
  <c r="G310" i="12"/>
  <c r="I310" i="12"/>
  <c r="I304" i="12" s="1"/>
  <c r="K310" i="12"/>
  <c r="K304" i="12" s="1"/>
  <c r="M310" i="12"/>
  <c r="O310" i="12"/>
  <c r="Q310" i="12"/>
  <c r="V310" i="12"/>
  <c r="AE312" i="12"/>
  <c r="AF312" i="12"/>
  <c r="I20" i="1"/>
  <c r="I19" i="1"/>
  <c r="I18" i="1"/>
  <c r="I17" i="1"/>
  <c r="I16" i="1"/>
  <c r="I102" i="1"/>
  <c r="J101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7" i="1" s="1"/>
  <c r="J28" i="1"/>
  <c r="J26" i="1"/>
  <c r="G38" i="1"/>
  <c r="F38" i="1"/>
  <c r="J23" i="1"/>
  <c r="J24" i="1"/>
  <c r="J25" i="1"/>
  <c r="J27" i="1"/>
  <c r="E24" i="1"/>
  <c r="E26" i="1"/>
  <c r="J71" i="1" l="1"/>
  <c r="J83" i="1"/>
  <c r="J89" i="1"/>
  <c r="J65" i="1"/>
  <c r="J77" i="1"/>
  <c r="J95" i="1"/>
  <c r="J78" i="1"/>
  <c r="J96" i="1"/>
  <c r="J67" i="1"/>
  <c r="J73" i="1"/>
  <c r="J62" i="1"/>
  <c r="J68" i="1"/>
  <c r="J74" i="1"/>
  <c r="J80" i="1"/>
  <c r="J86" i="1"/>
  <c r="J92" i="1"/>
  <c r="J98" i="1"/>
  <c r="J91" i="1"/>
  <c r="J72" i="1"/>
  <c r="J90" i="1"/>
  <c r="J61" i="1"/>
  <c r="J85" i="1"/>
  <c r="J63" i="1"/>
  <c r="J69" i="1"/>
  <c r="J75" i="1"/>
  <c r="J81" i="1"/>
  <c r="J87" i="1"/>
  <c r="J93" i="1"/>
  <c r="J99" i="1"/>
  <c r="J97" i="1"/>
  <c r="J94" i="1"/>
  <c r="J66" i="1"/>
  <c r="J84" i="1"/>
  <c r="J79" i="1"/>
  <c r="J64" i="1"/>
  <c r="J70" i="1"/>
  <c r="J76" i="1"/>
  <c r="J82" i="1"/>
  <c r="J88" i="1"/>
  <c r="J100" i="1"/>
  <c r="G26" i="1"/>
  <c r="A26" i="1"/>
  <c r="G28" i="1"/>
  <c r="G23" i="1"/>
  <c r="M36" i="16"/>
  <c r="M11" i="16"/>
  <c r="M55" i="16"/>
  <c r="G11" i="16"/>
  <c r="G69" i="16"/>
  <c r="G55" i="16"/>
  <c r="G36" i="16"/>
  <c r="M35" i="16"/>
  <c r="M32" i="16" s="1"/>
  <c r="M18" i="15"/>
  <c r="AF23" i="15"/>
  <c r="M13" i="15"/>
  <c r="M8" i="15" s="1"/>
  <c r="M44" i="14"/>
  <c r="M42" i="14" s="1"/>
  <c r="G12" i="14"/>
  <c r="M26" i="14"/>
  <c r="M12" i="14" s="1"/>
  <c r="G47" i="14"/>
  <c r="M19" i="13"/>
  <c r="M8" i="13"/>
  <c r="M39" i="13"/>
  <c r="G19" i="13"/>
  <c r="M8" i="12"/>
  <c r="M273" i="12"/>
  <c r="M142" i="12"/>
  <c r="M289" i="12"/>
  <c r="M234" i="12"/>
  <c r="M203" i="12"/>
  <c r="M211" i="12"/>
  <c r="M122" i="12"/>
  <c r="G273" i="12"/>
  <c r="G226" i="12"/>
  <c r="G142" i="12"/>
  <c r="G122" i="12"/>
  <c r="M57" i="12"/>
  <c r="M40" i="12" s="1"/>
  <c r="M224" i="12"/>
  <c r="M217" i="12" s="1"/>
  <c r="G28" i="12"/>
  <c r="G203" i="12"/>
  <c r="G286" i="12"/>
  <c r="G130" i="12"/>
  <c r="G297" i="12"/>
  <c r="M261" i="12"/>
  <c r="M255" i="12" s="1"/>
  <c r="I21" i="1"/>
  <c r="I39" i="1"/>
  <c r="I47" i="1" s="1"/>
  <c r="J102" i="1" l="1"/>
  <c r="A23" i="1"/>
  <c r="J39" i="1"/>
  <c r="J47" i="1" s="1"/>
  <c r="J43" i="1"/>
  <c r="J46" i="1"/>
  <c r="J42" i="1"/>
  <c r="J45" i="1"/>
  <c r="J41" i="1"/>
  <c r="J44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EBC0515E-F0F0-4527-B712-15EA8EBCC1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492733-8387-4462-9412-ED10B15B8D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E3F336CD-60E7-48CA-914C-7DBB7697F1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506456-112D-4D59-AAC2-E3D9754118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48BFADF7-9C5F-4A7E-988D-9B50D19008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09E583-B701-4F60-8978-F2249C384D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C6139AFE-455B-4C65-B121-10F9419EBA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E24BCF-97DB-4F43-B20C-AAB5A87E12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FDB28D25-6A86-4774-B903-22BEB42C13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FD2ADE-46F1-451E-9D00-8A034A3DFD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<sst xmlns="http://schemas.openxmlformats.org/spreadsheetml/2006/main" count="3103" uniqueCount="852">
  <si>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</si>
  <si>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</si>
  <si>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</si>
  <si>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</si>
  <si>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</si>
  <si>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</si>
  <si>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</si>
  <si>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</si>
  <si>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</si>
  <si>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</si>
  <si>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</si>
  <si>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</si>
  <si>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</si>
  <si>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</si>
  <si>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</si>
  <si>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</si>
  <si>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</si>
  <si>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</si>
  <si>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</si>
  <si>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</si>
  <si>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</si>
  <si>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</si>
  <si>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</si>
  <si>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</si>
  <si>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</si>
  <si>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</si>
  <si>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</si>
  <si>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</si>
  <si>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</si>
  <si>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</si>
  <si>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</si>
  <si>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</si>
  <si>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</si>
  <si>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</si>
  <si>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</si>
  <si>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</si>
  <si>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</si>
  <si>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</si>
  <si>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</si>
  <si>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</si>
  <si>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</si>
  <si>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</si>
  <si>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</si>
  <si>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</si>
  <si>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- modernizace objektu</t>
  </si>
  <si>
    <t>Stavba</t>
  </si>
  <si>
    <t>Stavební objekt</t>
  </si>
  <si>
    <t>4</t>
  </si>
  <si>
    <t xml:space="preserve">Hotelová škola, Frenštát pod Radhoštěm, p.o. </t>
  </si>
  <si>
    <t>D.1.1+D.1.2 Rekonstrukce cvičné kuchyně - Stavební část</t>
  </si>
  <si>
    <t>2</t>
  </si>
  <si>
    <t>D.1.4.1 Zdravotechnické instalace</t>
  </si>
  <si>
    <t>3</t>
  </si>
  <si>
    <t>D.1.4.2 Zařízení pro větrání a ochlazování staveb</t>
  </si>
  <si>
    <t>D.1.4.3 Zařízení pro vytápění</t>
  </si>
  <si>
    <t>5</t>
  </si>
  <si>
    <t>D.1.4.4 Elektroinstalace</t>
  </si>
  <si>
    <t>Celkem za stavbu</t>
  </si>
  <si>
    <t>CZK</t>
  </si>
  <si>
    <t>#POPS</t>
  </si>
  <si>
    <t>Popis stavby: 1 - Rekonstrukce - modernizace objektu</t>
  </si>
  <si>
    <t>#POPO</t>
  </si>
  <si>
    <t xml:space="preserve">Popis objektu: 4 - Hotelová škola, Frenštát pod Radhoštěm, p.o. </t>
  </si>
  <si>
    <t>#POPR</t>
  </si>
  <si>
    <t>Popis rozpočtu: 1 - D.1.1+D.1.2 Rekonstrukce cvičné kuchyně - Stavební část</t>
  </si>
  <si>
    <t>Popis rozpočtu: 2 - D.1.4.1 Zdravotechnické instalace</t>
  </si>
  <si>
    <t>Popis rozpočtu: 3 - D.1.4.2 Zařízení pro větrání a ochlazování staveb</t>
  </si>
  <si>
    <t>Popis rozpočtu: 4 - D.1.4.3 Zařízení pro vytápění</t>
  </si>
  <si>
    <t>Popis rozpočtu: 5 - D.1.4.4 Elektroinstalace</t>
  </si>
  <si>
    <t>Rekapitulace dílů</t>
  </si>
  <si>
    <t>Typ dílu</t>
  </si>
  <si>
    <t>_10</t>
  </si>
  <si>
    <t>HZS (hodinové zúčtovací sazby)</t>
  </si>
  <si>
    <t>_11</t>
  </si>
  <si>
    <t>Vytápění - VÝUKOVÁ KUCHYNĚ</t>
  </si>
  <si>
    <t>_12</t>
  </si>
  <si>
    <t>Montážní, těsnící a spojovací materiál, OK</t>
  </si>
  <si>
    <t>_4</t>
  </si>
  <si>
    <t>Zařízení č.1 - Vzduchotechnika kuchyně</t>
  </si>
  <si>
    <t>_5</t>
  </si>
  <si>
    <t>Měření a regulace VZT</t>
  </si>
  <si>
    <t>_6</t>
  </si>
  <si>
    <t>_7</t>
  </si>
  <si>
    <t>Izolace</t>
  </si>
  <si>
    <t>_8</t>
  </si>
  <si>
    <t>Demontáže</t>
  </si>
  <si>
    <t>_9</t>
  </si>
  <si>
    <t>Stavební práce</t>
  </si>
  <si>
    <t>Rozváděče 0,4kV</t>
  </si>
  <si>
    <t>Zemní práce</t>
  </si>
  <si>
    <t>Kabely NN</t>
  </si>
  <si>
    <t>Základy a zvláštní zakládání</t>
  </si>
  <si>
    <t>Svislé a kompletní konstrukce</t>
  </si>
  <si>
    <t>Svítidla</t>
  </si>
  <si>
    <t>PŘÍSTROJE</t>
  </si>
  <si>
    <t>6</t>
  </si>
  <si>
    <t>OSTATNÍ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</si>
  <si>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</si>
  <si>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</si>
  <si>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</si>
  <si>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</si>
  <si>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</si>
  <si>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</si>
  <si>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</si>
  <si>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</si>
  <si>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</si>
  <si>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Revizní zkoušky, měření, protokoly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</si>
  <si>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</si>
  <si>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</si>
  <si>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</si>
  <si>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</si>
  <si>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</si>
  <si>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</si>
  <si>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</si>
  <si>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</si>
  <si>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</si>
  <si>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</si>
  <si>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</si>
  <si>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</si>
  <si>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</si>
  <si>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</si>
  <si>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</si>
  <si>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</si>
  <si>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</si>
  <si>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</si>
  <si>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</si>
  <si>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</si>
  <si>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</si>
  <si>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</si>
  <si>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</si>
  <si>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</si>
  <si>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</si>
  <si>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</si>
  <si>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</si>
  <si>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</si>
  <si>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</si>
  <si>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</si>
  <si>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</si>
  <si>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</si>
  <si>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</si>
  <si>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</si>
  <si>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</si>
  <si>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</si>
  <si>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</si>
  <si>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</si>
  <si>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</si>
  <si>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</si>
  <si>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</si>
  <si>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</si>
  <si>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</si>
  <si>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</si>
  <si>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</si>
  <si>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</si>
  <si>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</si>
  <si>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</si>
  <si>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</si>
  <si>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</si>
  <si>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</si>
  <si>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</si>
  <si>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</si>
  <si>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</si>
  <si>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</si>
  <si>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</si>
  <si>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</si>
  <si>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</si>
  <si>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</si>
  <si>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</si>
  <si>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</si>
  <si>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</si>
  <si>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</si>
  <si>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</si>
  <si>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</si>
  <si>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</si>
  <si>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139711101RT3</t>
  </si>
  <si>
    <t>Vykopávka v uzavřených prostorách v hornině 3</t>
  </si>
  <si>
    <t>m3</t>
  </si>
  <si>
    <t>800-1</t>
  </si>
  <si>
    <t>RTS 25/ I</t>
  </si>
  <si>
    <t>RTS 23/ I</t>
  </si>
  <si>
    <t>Práce</t>
  </si>
  <si>
    <t>Běžná</t>
  </si>
  <si>
    <t>POL1_</t>
  </si>
  <si>
    <t>s naložením výkopku na dopravní prostředek</t>
  </si>
  <si>
    <t>SPI</t>
  </si>
  <si>
    <t>0,5*1,5*0,4*2</t>
  </si>
  <si>
    <t>VV</t>
  </si>
  <si>
    <t>162301102R00</t>
  </si>
  <si>
    <t>Vodorovné přemístění výkopku z horniny 1 až 4, na vzdálenost přes 500  do 1 000 m</t>
  </si>
  <si>
    <t>POL1_1</t>
  </si>
  <si>
    <t>po suchu, bez naložení výkopku, avšak se složením bez rozhrnutí, zpáteční cesta vozidla.</t>
  </si>
  <si>
    <t>Odkaz na mn. položky pořadí 1 : 0,60000</t>
  </si>
  <si>
    <t>162701109R00</t>
  </si>
  <si>
    <t>Vodorovné přemístění výkopku příplatek k ceně za každých dalších i započatých 1 000 m přes 10 000 m  z horniny 1 až 4</t>
  </si>
  <si>
    <t>Odkaz na mn. položky pořadí 2 : 0,60000*15</t>
  </si>
  <si>
    <t>162201204R00</t>
  </si>
  <si>
    <t>Vodorovné přemístění výkopku nošením z horniny 1 až 4, kbelíkem, na vzdálenost do 10 m</t>
  </si>
  <si>
    <t>bez naložení, avšak s vyprázdněním nádoby na hromadu nebo do dopravního prostředku,</t>
  </si>
  <si>
    <t>162201211R00</t>
  </si>
  <si>
    <t>Vodorovné přemístění výkopku nošením příplatek za každých dalších 10 m  z horniny 1 až 4, kbelíkem</t>
  </si>
  <si>
    <t>Odkaz na mn. položky pořadí 4 : 0,60000*4</t>
  </si>
  <si>
    <t>167101201R00</t>
  </si>
  <si>
    <t>Nakládání, skládání, překládání neulehlého výkopku nakládání, skládání, překládání neulehléno výkopku nebo zeminy - ručně  z horniny 1 až 4</t>
  </si>
  <si>
    <t>199000002R00</t>
  </si>
  <si>
    <t>Poplatky za skládku horniny 1- 4, skupina 17 05 04 z Katalogu odpadů</t>
  </si>
  <si>
    <t>Odkaz na mn. položky pořadí 2 : 0,60000</t>
  </si>
  <si>
    <t>271313511R00</t>
  </si>
  <si>
    <t xml:space="preserve">Betonování podkladu základových konstrukcí </t>
  </si>
  <si>
    <t>801-1</t>
  </si>
  <si>
    <t>prostý</t>
  </si>
  <si>
    <t>0,1*1,5*0,5*2</t>
  </si>
  <si>
    <t>274321411R00</t>
  </si>
  <si>
    <t>Beton základových pasů železový třídy C 25/30</t>
  </si>
  <si>
    <t>včetně dodávky a uložení betonu, bez výztuže</t>
  </si>
  <si>
    <t>0,4*1,5*0,5*2</t>
  </si>
  <si>
    <t>274361821R00</t>
  </si>
  <si>
    <t xml:space="preserve">Výztuž a svařované sítě základových pasů výztuž, z oceli 10505,  ,  </t>
  </si>
  <si>
    <t>t</t>
  </si>
  <si>
    <t>821-1</t>
  </si>
  <si>
    <t>Odkaz na mn. položky pořadí 9 : 0,60000*0,15</t>
  </si>
  <si>
    <t>278311062R00</t>
  </si>
  <si>
    <t>Zálivka kotevních otvorů z betonu prostého beton třídy C 25/30, stupeň vlivu prostředí XF1, při objemu jednoho otvoru přes 0,02 do 0,10 m3</t>
  </si>
  <si>
    <t>801-5</t>
  </si>
  <si>
    <t>a zatření povrchu</t>
  </si>
  <si>
    <t>podlití O.K. zálivkovou maltou : 1,8*0,8*0,05*2</t>
  </si>
  <si>
    <t>311271175RT5</t>
  </si>
  <si>
    <t>Zdivo nosné z tvárnic porobetonových hladkých tloušťky 200 mm, charakteristická pevnost v tlaku fk = 3,14 MPa, součinitel prostupu tepla U=0,654 W/m2.K</t>
  </si>
  <si>
    <t>m2</t>
  </si>
  <si>
    <t>podezdívka zařízení kuchyně : 0,15*9,41</t>
  </si>
  <si>
    <t>0,15*(3,065*2+0,63*2+2,085*2+0,63*2+9,41*2+1,1*2)</t>
  </si>
  <si>
    <t>311941111R00</t>
  </si>
  <si>
    <t>Připojení zděných stěn ke konstrukci hmoždinkou</t>
  </si>
  <si>
    <t>m</t>
  </si>
  <si>
    <t>nerezovou kotvou ve spáře nového zdiva (4 ks/m spáry)</t>
  </si>
  <si>
    <t>Včetně dodávky kotev i spojovacího materiálu.</t>
  </si>
  <si>
    <t>POP</t>
  </si>
  <si>
    <t>1pp - dozdívka dveří : 2*2,07</t>
  </si>
  <si>
    <t>317121047RT2</t>
  </si>
  <si>
    <t>Překlady pórobetonové nenosné délky 1240 mm, šířky 100 mm, výšky 249 mm</t>
  </si>
  <si>
    <t>kus</t>
  </si>
  <si>
    <t>RTS 21/ II</t>
  </si>
  <si>
    <t>nové dveře : 1</t>
  </si>
  <si>
    <t>319201316R00</t>
  </si>
  <si>
    <t>Vyrovnání povrchu zdiva pod omítku maltou ze SMS tloušťka 20 mm</t>
  </si>
  <si>
    <t>maltou ze suché směsi, bez pomocného lešení,</t>
  </si>
  <si>
    <t>pod obklad : 1,8*(0,9+0,35+5,355+0,35*2+2,085+2,6+2,35+2,475+2,7)-1*2</t>
  </si>
  <si>
    <t>342016224R00</t>
  </si>
  <si>
    <t>Příčky z desek sádrokartonových dvojité opláštění, dvojitá konstrukce CW 75  tloušťka příčky 205 mm, desky protipožární impregnované, tloušťky 12,5 mm, tloušťka izolace 50 mm, požární odolnost EI 90</t>
  </si>
  <si>
    <t>zřízení nosné konstrukce příčky, vložení tepelné izolace tl. do 5 cm, montáž desek, tmelení spár Q2 a úprava rohů. Včetně dodávek materiálu.</t>
  </si>
  <si>
    <t>1np : 3,2*(5,765+0,1+0,25+2,475)-1*2,02</t>
  </si>
  <si>
    <t>342090432R00</t>
  </si>
  <si>
    <t>Úpravy, doplňkové práce a příplatky pro sádrokartonové a sádrovláknité příčky Úprava nosné konstrukce a opláštění SDK příčky pro zřízení otvoru pro dveře jednokřídlé, při hmotnosti jednoho křídla od 75 kg do 100 kg, v SDK příčce z UA profilů tl. 100 mm, 2 x opláštěné</t>
  </si>
  <si>
    <t>342091024R00</t>
  </si>
  <si>
    <t>Úpravy, doplňkové práce a příplatky pro sádrokartonové a sádrovláknité příčky příplatky za zřízení otvoru do 4 m2, OK 2x UA, 2x opláštění</t>
  </si>
  <si>
    <t>RTS 24/ II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</si>
  <si>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</si>
  <si>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</si>
  <si>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</si>
  <si>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1np : 3</t>
  </si>
  <si>
    <t>342255028RT1</t>
  </si>
  <si>
    <t>Příčky z cihel a tvárnic nepálených příčky z příčkovek pórobetonových tloušťky 150 mm</t>
  </si>
  <si>
    <t>včetně pomocného lešení</t>
  </si>
  <si>
    <t>1pp - dozdívka dveří : 1*2,07</t>
  </si>
  <si>
    <t>347015134R00</t>
  </si>
  <si>
    <t>Předstěny opláštěné sádrokartonovými deskami předsazené stěny volně stojící s minerální izolací tl. 40 mm 1x ocelová konstrukce CW 100, tloušťka stěny 115 mm, tloušťka desky 12,5, protipožární impregnovaná, tl. izolace 40 mm, požární odolnost EI 30</t>
  </si>
  <si>
    <t>1np : 3,2*(0,35+0,66)</t>
  </si>
  <si>
    <t>31194111a</t>
  </si>
  <si>
    <t>Půlení pórob. cihel na půl,</t>
  </si>
  <si>
    <t>Vlastní</t>
  </si>
  <si>
    <t>Indiv</t>
  </si>
  <si>
    <t>podezdívka zařízení kuchyně : 9,41</t>
  </si>
  <si>
    <t>(3,065*2+0,63*2+2,085*2+0,63*2+9,41*2+1,1*2)</t>
  </si>
  <si>
    <t>602011141RT3</t>
  </si>
  <si>
    <t xml:space="preserve">Omítka stěn z hotových směsí vrstva štuková, vápenná,  , tloušťka vrstvy 4 mm,  </t>
  </si>
  <si>
    <t>po jednotlivých vrstvách</t>
  </si>
  <si>
    <t>Odkaz na mn. položky pořadí 28 : 9,27150</t>
  </si>
  <si>
    <t>602016193R00</t>
  </si>
  <si>
    <t>Jádrová omítka hloubková penetrace stěn akrylátová</t>
  </si>
  <si>
    <t>611421331R00</t>
  </si>
  <si>
    <t>Oprava vnitřních vápenných omítek stropů železobetonových rovných tvárnicových a kleneb v množství opravované plochy  v množství opravované plochy přes 10 do 30 %, štukových</t>
  </si>
  <si>
    <t>801-4</t>
  </si>
  <si>
    <t>Včetně pomocného pracovního lešení o výšce podlahy do 1900 mm a pro zatížení do 1,5 kPa.</t>
  </si>
  <si>
    <t>Odkaz na mn. položky pořadí 64 : 210,85000</t>
  </si>
  <si>
    <t>612409991RT2</t>
  </si>
  <si>
    <t>Začištění omítek kolem oken, dveří a obkladů apod. s použitím suché maltové směsi</t>
  </si>
  <si>
    <t>nové dveře : (1+2*2,1)*2</t>
  </si>
  <si>
    <t>612421331R00</t>
  </si>
  <si>
    <t>Oprava vnitřních vápenných omítek stěn v množství opravované plochy přes 10 do 30 %,  štukových</t>
  </si>
  <si>
    <t>Odkaz na mn. položky pořadí 65 : 192,10900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</si>
  <si>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</si>
  <si>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</si>
  <si>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</si>
  <si>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0,25*(2,4*2+1,6*2)</t>
  </si>
  <si>
    <t>nové dveře : (1+2*2,1)*2*0,25</t>
  </si>
  <si>
    <t>612481211RU1</t>
  </si>
  <si>
    <t>Vyztužení povrchu vnitřních stěn sklotextilní síťovinou s dodávkou síťoviny a stěrkového tmelu</t>
  </si>
  <si>
    <t>1pp : 1*2,07*1,2*2</t>
  </si>
  <si>
    <t>1np : 0,15*(3,065+0,63*2+2,085+0,63*2+9,41*2+1,1*2)</t>
  </si>
  <si>
    <t>602015187RT6</t>
  </si>
  <si>
    <t xml:space="preserve">Omítka stěn z hotových směsí vrchní tenkovrstvá, silikonová, zatřená, tloušťka vrstvy 1,5 mm,  </t>
  </si>
  <si>
    <t>Odkaz na mn. položky pořadí 31 : 1,12000</t>
  </si>
  <si>
    <t>602015191R00</t>
  </si>
  <si>
    <t>Jádrová omítka podkladní nátěr pod tenkovrstvé omítky</t>
  </si>
  <si>
    <t>Odkaz na mn. položky pořadí 29 : 1,12000</t>
  </si>
  <si>
    <t>622481211RU1</t>
  </si>
  <si>
    <t>Vyztužení povrchových úprav vnějších stěn stěrkou s výztužnou sklotextilní tkaninou, s dodávkou sítě a stěrkového tmelu</t>
  </si>
  <si>
    <t>ostění okna 1pp : 0,2*(2,4+1,6*2)</t>
  </si>
  <si>
    <t>631311121R00</t>
  </si>
  <si>
    <t>Doplnění mazanin betonem prostým o ploše jednotlivě do 1 m2 tloušťky do 80 mm</t>
  </si>
  <si>
    <t>prostým betonem (s dodáním hmot) bez potěru,</t>
  </si>
  <si>
    <t>1,8*0,8*0,06*2</t>
  </si>
  <si>
    <t>632411108R00</t>
  </si>
  <si>
    <t>Potěr ze suchých směsí samonivelační polymercementová stěrka, pevnost v tlaku 20 MPa, tloušťky 8 mm, bez penetrace</t>
  </si>
  <si>
    <t>s rozprostřením a uhlazením</t>
  </si>
  <si>
    <t>1np : 89,76+6,91</t>
  </si>
  <si>
    <t>632411115RT1</t>
  </si>
  <si>
    <t>Potěr ze suchých směsí samonivelační anhydritový, tloušťky 15 mm, bez penetrace</t>
  </si>
  <si>
    <t>1pp : 1,8*0,8*2</t>
  </si>
  <si>
    <t>632411904R00</t>
  </si>
  <si>
    <t xml:space="preserve">Potěr ze suchých směsí nátěr savých podkladů penetrační,  </t>
  </si>
  <si>
    <t>Odkaz na mn. položky pořadí 33 : 96,67000</t>
  </si>
  <si>
    <t>Odkaz na mn. položky pořadí 34 : 2,88000</t>
  </si>
  <si>
    <t>632451012R00</t>
  </si>
  <si>
    <t>Vyrovnávací potěr ze suché směsi v pásu tloušťky 30 mm</t>
  </si>
  <si>
    <t>pod okno 1PP : 0,3*2,4</t>
  </si>
  <si>
    <t>6311</t>
  </si>
  <si>
    <t>Přistavení a pronájem čerpadla na beton</t>
  </si>
  <si>
    <t>hod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</si>
  <si>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</si>
  <si>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</si>
  <si>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</si>
  <si>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64294531a</t>
  </si>
  <si>
    <t>Osaz.zár.oc. 2rám., šroubovaných,tl.stěny 200mm, včetně dodávky zárubně, š průchodu 900 mm</t>
  </si>
  <si>
    <t>L/D1 : 2</t>
  </si>
  <si>
    <t>7622</t>
  </si>
  <si>
    <t>Okno plastové, barva bílá, dvojsklo</t>
  </si>
  <si>
    <t xml:space="preserve">okno dvoukřídlé, levé křídlo atypicky resené pro prostup potrubi VZT : </t>
  </si>
  <si>
    <t>1pp : 2,4*1,6</t>
  </si>
  <si>
    <t>941941111R00</t>
  </si>
  <si>
    <t xml:space="preserve">Montáž lešení lehkého pracovního řadového s podlahami pronájem lešení za den </t>
  </si>
  <si>
    <t>800-3</t>
  </si>
  <si>
    <t>včetně kotvení</t>
  </si>
  <si>
    <t>50*21</t>
  </si>
  <si>
    <t>941955002R00</t>
  </si>
  <si>
    <t>Lešení lehké pracovní pomocné pomocné, o výšce lešeňové podlahy přes 1,2 do 1,9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</si>
  <si>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</si>
  <si>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</si>
  <si>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1pp : 114,18</t>
  </si>
  <si>
    <t>953981303R00</t>
  </si>
  <si>
    <t>Chemické kotvy do betonu, do cihelného zdiva do cihel plných, hloubky 110 mm, M 12, malta pro chemické kotvy dvousložková do dutých materiálů</t>
  </si>
  <si>
    <t>952122</t>
  </si>
  <si>
    <t>Zakrytí stávajících podlach geotextilii, folií a sololitem, - ochrana stávajících podlah proti poškození</t>
  </si>
  <si>
    <t>95394121a</t>
  </si>
  <si>
    <t>Osazení a dodání závitové tyče M12, dl. 250mm vč. podložek a matek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</si>
  <si>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</si>
  <si>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</si>
  <si>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</si>
  <si>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</si>
  <si>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3,2*5,35*3*0,14+3,2*0,35*(0,77+1,12)</t>
  </si>
  <si>
    <t>nové dveře : 1*2,1*0,1</t>
  </si>
  <si>
    <t>965042121RT2</t>
  </si>
  <si>
    <t>Bourání podkladů pod dlažby nebo litých celistvých dlažeb a mazanin  betonových nebo z litého asfaltu, tloušťky do 100 mm, plochy do 1 m2</t>
  </si>
  <si>
    <t>0,075*1,8*0,8*2</t>
  </si>
  <si>
    <t>0,1*0,5*1,5*2</t>
  </si>
  <si>
    <t>965048515R00</t>
  </si>
  <si>
    <t>Bourání podkladů pod dlažby nebo litých celistvých dlažeb a mazanin  Broušení betonového povrchu do tloušťky 5 mm</t>
  </si>
  <si>
    <t>69,67</t>
  </si>
  <si>
    <t>42,01</t>
  </si>
  <si>
    <t>965081713R00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</si>
  <si>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</si>
  <si>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</si>
  <si>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</si>
  <si>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</si>
  <si>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9,305+0,7*2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</si>
  <si>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</si>
  <si>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</si>
  <si>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</si>
  <si>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1pp : 1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</si>
  <si>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</si>
  <si>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</si>
  <si>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1*2,02</t>
  </si>
  <si>
    <t>968083003R00</t>
  </si>
  <si>
    <t>Vybourání plastových výplní otvorů oken, do 4 m2</t>
  </si>
  <si>
    <t>968096002R00</t>
  </si>
  <si>
    <t xml:space="preserve">Vybourání vnitřních parapetů plastových, šířky do 50 cm,  </t>
  </si>
  <si>
    <t>970231100R00</t>
  </si>
  <si>
    <t>Řezání cihelného zdiva hloubka řezu 100 mm</t>
  </si>
  <si>
    <t>nové dveře : 1+2*2,1</t>
  </si>
  <si>
    <t>970251100R00</t>
  </si>
  <si>
    <t>Řezání železobetonu hloubka řezu 100 mm</t>
  </si>
  <si>
    <t>1pp : 0,5*2*2+1,5*2*2</t>
  </si>
  <si>
    <t>970251250R00</t>
  </si>
  <si>
    <t>Řezání železobetonu hloubka řezu 250 mm</t>
  </si>
  <si>
    <t>otvor ve stropě : 0,55*2+1,3*2</t>
  </si>
  <si>
    <t>971038421R00</t>
  </si>
  <si>
    <t>Vybourání otvorů ve zdivu cihelném z dutých tvárnic nebo příčkovek  plochy do 0,25 m2, tloušťky do 100 mm</t>
  </si>
  <si>
    <t>základovém nebo nadzákladovém,</t>
  </si>
  <si>
    <t>Včetně pomocného lešení o výšce podlahy do 1900 mm a pro zatížení do 1,5 kPa  (150 kg/m2).</t>
  </si>
  <si>
    <t>nový průvlak : 1</t>
  </si>
  <si>
    <t>971042122R00</t>
  </si>
  <si>
    <t>Vyvrtání otvorů v betonových příčkách a zdech průměru do 30 mm, do hloubky 300 mm</t>
  </si>
  <si>
    <t>základových nebo nadzákladových, včetně pomocného lešení o výšce podlahy do 1900 mm a pro zatížení do 1,5 kPa  (150 kg/m2),</t>
  </si>
  <si>
    <t>kotvení ocel. konstrukce : 4*4</t>
  </si>
  <si>
    <t>972054491R00</t>
  </si>
  <si>
    <t>Vybourání otvorů ve stropech nebo klenbách železobetonových plochy do 1 m2, tloušťky přes 81 mm</t>
  </si>
  <si>
    <t>bez odstranění podlahy a násypu,</t>
  </si>
  <si>
    <t>0,25*0,55*1,3</t>
  </si>
  <si>
    <t>975043111R00</t>
  </si>
  <si>
    <t>Jednořadové podchycení stropů pro osazení nosníků pro osazení nosníků do výšky podchycení 3,5 m  při zatížení hmotnosti do 750 kg/m</t>
  </si>
  <si>
    <t>1pp : 2,5*4</t>
  </si>
  <si>
    <t>978011141R00</t>
  </si>
  <si>
    <t>Otlučení omítek vápenných nebo vápenocementových vnitřních s vyškrabáním spár, s očištěním zdiva stropů, v rozsahu do 30 %</t>
  </si>
  <si>
    <t>978013141R00</t>
  </si>
  <si>
    <t>Otlučení omítek vápenných nebo vápenocementových vnitřních s vyškrabáním spár, s očištěním zdiva stěn, v rozsahu do 30 %</t>
  </si>
  <si>
    <t>1np : 3,2*(7,85*2+14,75+0,7*4+0,4*2+0,335*8)</t>
  </si>
  <si>
    <t>-(1*2+1,55*2)</t>
  </si>
  <si>
    <t>Odkaz na mn. položky pořadí 15 : 33,12700*-1</t>
  </si>
  <si>
    <t>1pp : 3,2*(14,75+7,85*2+0,7*4+0,4*2+0,35*7)</t>
  </si>
  <si>
    <t>-(1*2*2)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</si>
  <si>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</si>
  <si>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</si>
  <si>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</si>
  <si>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1np : 1,8*(1,01+0,335*4+0,29+1,195+0,9+2,035+2,27+2,29+1,485+0,35*3+2,295+0,255+7,85)</t>
  </si>
  <si>
    <t>1,35*(5,35*2+0,14*3+5,35+5*2+5,35)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</si>
  <si>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</si>
  <si>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</si>
  <si>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</si>
  <si>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</si>
  <si>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</si>
  <si>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</si>
  <si>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</si>
  <si>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</si>
  <si>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Odkaz na mn. položky pořadí 69 : 2,88000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</si>
  <si>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</si>
  <si>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</si>
  <si>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</si>
  <si>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oprava HI po provedení základu : 1,8*0,8*2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</si>
  <si>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</si>
  <si>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</si>
  <si>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</si>
  <si>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764816133R00</t>
  </si>
  <si>
    <t>Oplechování parapetů z lakovaného pozinkovaného plechu, rš 330 mm, dodávka a montáž, včetně rohů, lepené lepidlem</t>
  </si>
  <si>
    <t>800-764</t>
  </si>
  <si>
    <t>včetně rohů</t>
  </si>
  <si>
    <t>764410850R00</t>
  </si>
  <si>
    <t>Demontáž oplechování parapetů rš od 100 do 330 mm</t>
  </si>
  <si>
    <t>998764202R00</t>
  </si>
  <si>
    <t>Přesun hmot pro konstrukce klempířské v objektech výšky do 12 m</t>
  </si>
  <si>
    <t>50 m vodorovně</t>
  </si>
  <si>
    <t>766661122R00</t>
  </si>
  <si>
    <t>Montáž dveřních křídel kompletizovaných otevíravých ,  , do ocelové nebo fošnové zárubně, jednokřídlových, šířky přes 800 mm</t>
  </si>
  <si>
    <t>800-766</t>
  </si>
  <si>
    <t>POL1_7</t>
  </si>
  <si>
    <t>766670021R00</t>
  </si>
  <si>
    <t xml:space="preserve">Doplňky ke dveřním křídlům - montáž </t>
  </si>
  <si>
    <t>Odkaz na mn. položky pořadí 74 : 2,00000</t>
  </si>
  <si>
    <t>7661</t>
  </si>
  <si>
    <t>Vnitřní jednokřídlové dveře plné, vč kování a dveřních mřížek - dle PD</t>
  </si>
  <si>
    <t>998766202R00</t>
  </si>
  <si>
    <t>Přesun hmot pro konstrukce truhlářské v objektech výšky do 12 m</t>
  </si>
  <si>
    <t>767995104R00</t>
  </si>
  <si>
    <t>Výroba a montáž atypických kovovových doplňků staveb hmotnosti přes 20 do 50 kg</t>
  </si>
  <si>
    <t>kg</t>
  </si>
  <si>
    <t>800-767</t>
  </si>
  <si>
    <t>ocel kce 1PP : 673,4</t>
  </si>
  <si>
    <t>7676</t>
  </si>
  <si>
    <t>D+M OCHRANNÉ NEREZOVÉ HRANY ROHŮ STĚN, L lišta 35x35 mm na chemické lepidlo</t>
  </si>
  <si>
    <t>1np - 1HV : 1,8*7</t>
  </si>
  <si>
    <t>1338813a</t>
  </si>
  <si>
    <t>Dodávka ocelové konstrukce v 1PP</t>
  </si>
  <si>
    <t>Specifikace</t>
  </si>
  <si>
    <t>POL3_</t>
  </si>
  <si>
    <t>998767202R00</t>
  </si>
  <si>
    <t>Přesun hmot pro kovové stavební doplňk. konstrukce v objektech výšky do 12 m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</si>
  <si>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</si>
  <si>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</si>
  <si>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</si>
  <si>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</si>
  <si>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87 : 96,67000</t>
  </si>
  <si>
    <t>776101121R00</t>
  </si>
  <si>
    <t>Přípravné práce penetrace podkladu</t>
  </si>
  <si>
    <t>Odkaz na mn. položky pořadí 82 : 96,67000</t>
  </si>
  <si>
    <t>776401800R00</t>
  </si>
  <si>
    <t>Demontáž soklíků nebo lišt pryžových nebo PVC odstranění a uložení na hromady</t>
  </si>
  <si>
    <t>5,43*2+7,85+0,7*2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</si>
  <si>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</si>
  <si>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</si>
  <si>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</si>
  <si>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>56,56+10,33</t>
  </si>
  <si>
    <t>776511820R00</t>
  </si>
  <si>
    <t>Odstranění povlakových podlah z nášlapné plochy lepených, s podložkou, z ploch přes 20 m2</t>
  </si>
  <si>
    <t>776521100R00</t>
  </si>
  <si>
    <t xml:space="preserve">Lepení povlakových podlah z plastů  ve formě pásů z PVC, montáž,  </t>
  </si>
  <si>
    <t>2841228a</t>
  </si>
  <si>
    <t>Podlahovina PVC v roli, tř. 42, protiskluz R10</t>
  </si>
  <si>
    <t>Odkaz na mn. položky pořadí 85 : 66,89000*0,105</t>
  </si>
  <si>
    <t>Odkaz na mn. položky pořadí 87 : 96,67000*1,05</t>
  </si>
  <si>
    <t>998776202R00</t>
  </si>
  <si>
    <t>Přesun hmot pro podlahy povlakové v objektech výšky do 12 m</t>
  </si>
  <si>
    <t>vodorovně do 50 m</t>
  </si>
  <si>
    <t>Odkaz na mn. položky pořadí 91 : 66,66300</t>
  </si>
  <si>
    <t>781475114R00</t>
  </si>
  <si>
    <t>Montáž obkladů vnitřních z dlaždic keramických kladených do tmele 200 x 200 mm,  , kladených do flexibilního tmele</t>
  </si>
  <si>
    <t>800-771</t>
  </si>
  <si>
    <t>1np : 1,8*(5,355+0,4+0,35*4+2,085+0,66+0,18+5,765+0,2+3,215+2,475+2,6+2,35)</t>
  </si>
  <si>
    <t>1,8*(2,7*2+2,475*2)</t>
  </si>
  <si>
    <t>781497121R00</t>
  </si>
  <si>
    <t xml:space="preserve">Lišty k obkladům profil rohový eloxovaný hliník, uložení do tmele,  , výška profilu 6 mm,  </t>
  </si>
  <si>
    <t>1,8*13</t>
  </si>
  <si>
    <t>597813600R</t>
  </si>
  <si>
    <t>Obklad keramický s glazurou (GL); dl = 198 mm; š = 198 mm; tl = 6,5 mm; barva: bílá</t>
  </si>
  <si>
    <t>SPCM</t>
  </si>
  <si>
    <t>POL3_1</t>
  </si>
  <si>
    <t>Odkaz na mn. položky pořadí 91 : 66,66300*1,05</t>
  </si>
  <si>
    <t>998781202R00</t>
  </si>
  <si>
    <t>Přesun hmot pro obklady keramické v objektech výšky do 12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</si>
  <si>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</si>
  <si>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</si>
  <si>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</si>
  <si>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</si>
  <si>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ocel. KCE 1PP : 17,78</t>
  </si>
  <si>
    <t>783881260R00</t>
  </si>
  <si>
    <t>Nátěry betonových podlah akrylátové penetrace + 2x nátěr akrylátový</t>
  </si>
  <si>
    <t>1PP : 114,18+0,1*50,13</t>
  </si>
  <si>
    <t>7831</t>
  </si>
  <si>
    <t>Očištění a nátěr ocel. zárubní 1xzáklad+2xemail</t>
  </si>
  <si>
    <t>784402801R00</t>
  </si>
  <si>
    <t>Odstranění maleb oškrabáním, v místnostech do 3,8 m</t>
  </si>
  <si>
    <t>800-784</t>
  </si>
  <si>
    <t>784191301R00</t>
  </si>
  <si>
    <t>Příprava povrchu Penetrace (napouštění) podkladu protiplísňová, jednonásobná</t>
  </si>
  <si>
    <t>Odkaz na mn. položky pořadí 100 : 440,53050</t>
  </si>
  <si>
    <t>784195322R00</t>
  </si>
  <si>
    <t>Malby z malířských směsí otěruvzdorných,  , barevné, dvojnásobné</t>
  </si>
  <si>
    <t>Odkaz na mn. položky pořadí 24 : 210,85000</t>
  </si>
  <si>
    <t>Odkaz na mn. položky pořadí 22 : 9,27150</t>
  </si>
  <si>
    <t xml:space="preserve">omítky : </t>
  </si>
  <si>
    <t>1np : 3,2*(7,85*2+14,75+0,7*4+0,4*2+0,335*8+5,765*2+2,475*2)</t>
  </si>
  <si>
    <t>Odkaz na mn. položky pořadí 91 : 66,66300*-1</t>
  </si>
  <si>
    <t>7991</t>
  </si>
  <si>
    <t>Práškový hasícíc přístroj 6kg, 21A</t>
  </si>
  <si>
    <t>soub</t>
  </si>
  <si>
    <t>7992</t>
  </si>
  <si>
    <t>Stavební přípomoce</t>
  </si>
  <si>
    <t>979011211R00</t>
  </si>
  <si>
    <t>Svislá doprava suti a vybouraných hmot nošením za prvé podlaží nad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</si>
  <si>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</si>
  <si>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</si>
  <si>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</si>
  <si>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</si>
  <si>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</si>
  <si>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</si>
  <si>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</si>
  <si>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</si>
  <si>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</si>
  <si>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</si>
  <si>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</si>
  <si>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</si>
  <si>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</si>
  <si>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00512401a</t>
  </si>
  <si>
    <t>Dílenská dokumentace ocelové konstrukce</t>
  </si>
  <si>
    <t>Soubor</t>
  </si>
  <si>
    <t>Koordinace stavebních a technologických dodávek stavby.</t>
  </si>
  <si>
    <t>005121 R</t>
  </si>
  <si>
    <t>Zařízení staveniště</t>
  </si>
  <si>
    <t>VRN</t>
  </si>
  <si>
    <t>POL99_2</t>
  </si>
  <si>
    <t>Veškeré náklady spojené s vybudováním, provozem a odstraněním zařízení staveniště.</t>
  </si>
  <si>
    <t>00524 R</t>
  </si>
  <si>
    <t>Předání a převzetí díla</t>
  </si>
  <si>
    <t>POL99_</t>
  </si>
  <si>
    <t>Náklady zhotovitele, které vzniknou v souvislosti s povinnostmi zhotovitele při předání a převzetí díla.</t>
  </si>
  <si>
    <t>005112</t>
  </si>
  <si>
    <t>Koordinační práce s provozovatelem objektu</t>
  </si>
  <si>
    <t>POL99_8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</si>
  <si>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</si>
  <si>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</si>
  <si>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</si>
  <si>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</si>
  <si>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</si>
  <si>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</si>
  <si>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VRN91-61</t>
  </si>
  <si>
    <t>Zpracování fotodokumentace : A) fotofokumentace stávajícího stavu před zahájením stavebních prací, B) fotodokumentace průběhu realizace stavby C) fotodokumentace dokončeného díla.</t>
  </si>
  <si>
    <t>SUM</t>
  </si>
  <si>
    <t>Včetně:</t>
  </si>
  <si>
    <t>END</t>
  </si>
  <si>
    <t>Podlahové vpusti se svislým odtokem DN70, mřížka nerez</t>
  </si>
  <si>
    <t>ks</t>
  </si>
  <si>
    <t>Potrubí kanalizační z PP odpadní systém HT DN 50</t>
  </si>
  <si>
    <t>Potrubí kanalizační z PP odpadní systém HT DN 75</t>
  </si>
  <si>
    <t>Potrubí kanalizační z PP odpadní systém HT DN 100</t>
  </si>
  <si>
    <t>Vyvedení a upevnění odpadních výpustek DN 50</t>
  </si>
  <si>
    <t>Vyvedení a upevnění odpadních výpustek DN 100</t>
  </si>
  <si>
    <t>7</t>
  </si>
  <si>
    <t>Zkouška těsnosti potrubí kanalizace kouřem</t>
  </si>
  <si>
    <t>8</t>
  </si>
  <si>
    <t>Zřízení drážek pro uložení kanalizačního potrubí vč. jejich hrubého zapravení (mimo omítky a malby)</t>
  </si>
  <si>
    <t>Demontáž potrubí z novodurových (plastových) trub do D114</t>
  </si>
  <si>
    <t>10</t>
  </si>
  <si>
    <t>Vnitrostaveništní přemístění demontovaných hmot vnitřní kanalizace vodovorovně do 100m v objektech, výšky do 6m</t>
  </si>
  <si>
    <t>POL3_0</t>
  </si>
  <si>
    <t>11</t>
  </si>
  <si>
    <t>Zřízení prostupu přes stěnu pro vodovodní potrubí</t>
  </si>
  <si>
    <t>12</t>
  </si>
  <si>
    <t>Potrubí PP-RCT PN 20 D 20 x 2,8 mm</t>
  </si>
  <si>
    <t>13</t>
  </si>
  <si>
    <t>Potrubí PPR PN 20 D 25 x 3,5 mm</t>
  </si>
  <si>
    <t>14</t>
  </si>
  <si>
    <t>Potrubí PPR PN 20 D 32 x 4,4 mm</t>
  </si>
  <si>
    <t>15</t>
  </si>
  <si>
    <t>Ochrana potrubí tepelně izolačními trubicemi z pěnového polyetylenu tloušťky izolace přes 15 do 20mm, , vnitřního průměru DN před 22 do 42mm</t>
  </si>
  <si>
    <t>16</t>
  </si>
  <si>
    <t>Zřízení drážek pro uložení vodovodního potrubí vč. jejich hrubého zapravení (mimo omítky a malby)</t>
  </si>
  <si>
    <t>25</t>
  </si>
  <si>
    <t>Zkouška těsnosti vodovodního potrubí do DN 50</t>
  </si>
  <si>
    <t>26</t>
  </si>
  <si>
    <t>Proplach a dezinfekce vodovodního potrubí do DN 80</t>
  </si>
  <si>
    <t>27</t>
  </si>
  <si>
    <t>Přesun hmot pro vnitřní vodovod v objektech výšky do 6 m</t>
  </si>
  <si>
    <t>28</t>
  </si>
  <si>
    <t>Demontáž potrubí do DN40</t>
  </si>
  <si>
    <t>17</t>
  </si>
  <si>
    <t>Pomocný ocelový materiál pro uchycení potrubí v podhledu</t>
  </si>
  <si>
    <t>18</t>
  </si>
  <si>
    <t>Nástěnka pro výtokový ventil G 1/2"</t>
  </si>
  <si>
    <t>19</t>
  </si>
  <si>
    <t>Nástěnka pro baterii G 1/2" (výlevka)</t>
  </si>
  <si>
    <t>pár</t>
  </si>
  <si>
    <t>20</t>
  </si>
  <si>
    <t>Ventil rohový G 1/2" (s připojením na hadici)</t>
  </si>
  <si>
    <t>21</t>
  </si>
  <si>
    <t>Kulové kohouty přímé G 1 "</t>
  </si>
  <si>
    <t>22</t>
  </si>
  <si>
    <t>Kulové kohouty přímé G 3/4"</t>
  </si>
  <si>
    <t>23</t>
  </si>
  <si>
    <t>Rohový ventil, ukončen venkovním závitem 3/8" (V1)</t>
  </si>
  <si>
    <t>24</t>
  </si>
  <si>
    <t>Rohový ventil, ukončen venkovním závitem 3/4 (V3)</t>
  </si>
  <si>
    <t>29</t>
  </si>
  <si>
    <t>Vnitrostaveništní přemístění demontovaných hmot vnitřní vodovod vodovorovně do 100m v objektech, výšky do 6m</t>
  </si>
  <si>
    <t>30</t>
  </si>
  <si>
    <t>Montáž výlevky</t>
  </si>
  <si>
    <t>32</t>
  </si>
  <si>
    <t>Montáž nástěnné baterie pákové</t>
  </si>
  <si>
    <t>34</t>
  </si>
  <si>
    <t>Přesun hmot pro zařizovací předměty v objektech výšky do 6m</t>
  </si>
  <si>
    <t>35</t>
  </si>
  <si>
    <t>Demontáž výlevek bez výtok.armatur a bez nádrže a splachovacího potrubí</t>
  </si>
  <si>
    <t>36</t>
  </si>
  <si>
    <t>Demontáž umyvadel bez výtokových armatur</t>
  </si>
  <si>
    <t>37</t>
  </si>
  <si>
    <t>Demontáž baterií nástěnných do G 3/4"</t>
  </si>
  <si>
    <t>38</t>
  </si>
  <si>
    <t>Demontáž zápachových uzávěrek jednoduchých</t>
  </si>
  <si>
    <t>39</t>
  </si>
  <si>
    <t>Demontáž splachovacích nádrží</t>
  </si>
  <si>
    <t>31</t>
  </si>
  <si>
    <t>Výlevka keramická, včetně nádrže</t>
  </si>
  <si>
    <t>33</t>
  </si>
  <si>
    <t>Baterie nástěnná páková pro výlevku</t>
  </si>
  <si>
    <t>40</t>
  </si>
  <si>
    <t>Vnitrostaveništní přemístění demontovaných hmot zařizovacích předmětů vodovorovně do 100m v, objektech výšky do 6m</t>
  </si>
  <si>
    <t>7.1</t>
  </si>
  <si>
    <t>Zprovoznění, zaregulování systémů</t>
  </si>
  <si>
    <t>7.2</t>
  </si>
  <si>
    <t>Součinnost s dodavatelem MaR</t>
  </si>
  <si>
    <t>7.3</t>
  </si>
  <si>
    <t>Dokumentace skutečného provedení stavby</t>
  </si>
  <si>
    <t>kpl</t>
  </si>
  <si>
    <t>OPN</t>
  </si>
  <si>
    <t>POL13_0</t>
  </si>
  <si>
    <t>1.15</t>
  </si>
  <si>
    <t>Montáž pozice 1.1-1.13</t>
  </si>
  <si>
    <t>1.16</t>
  </si>
  <si>
    <t>Potrubí průřezu přes 0,50 do 0,79 m2 (40%tvar), vč. montáže</t>
  </si>
  <si>
    <t>bm</t>
  </si>
  <si>
    <t>VZDUCHOTECH.POTRUBÍ ČTYŘHRANNÉ SK.I, materiál: pozinkovaný plech tl.min.0,8</t>
  </si>
  <si>
    <t>1.17</t>
  </si>
  <si>
    <t>Potrubí průřezu přes 0,28 do 0,5 m2 (40%tvar), vč. montáže</t>
  </si>
  <si>
    <t>1.18</t>
  </si>
  <si>
    <t>Potrubí průřezu přes 0,13 do 0,28 m2 (40%tvar), vč. montáže</t>
  </si>
  <si>
    <t>1.20</t>
  </si>
  <si>
    <t>Potrubí kruhové bez příruby, spirálně vinuté, průměru přes 200 do 300mm, vč.montáže (KR200) a, montážního materiálu</t>
  </si>
  <si>
    <t>Vzduchotechnické potrubí kruhové Sk. I., materiál pozinkovaný plech tl. min. 0,8 mm (např. SPIRO)</t>
  </si>
  <si>
    <t>1.21</t>
  </si>
  <si>
    <t>Potrubí kruhové bez příruby, spirálně vinuté, průměru přes 300 do 400mm, vč.montáže (KR315) a, montážního materiálu</t>
  </si>
  <si>
    <t>1.1</t>
  </si>
  <si>
    <t>Vzduchotechnická pompaktní jednotka, přívod - ventilátor (5300m3/hod),ohřívač 12kW (elektřina),, rekuperátor ZZT 81%, filtr F7, klapka, odvod - filtr G3/ISO Coarse 50% + M5/ISO ePM 10 nad 60%,</t>
  </si>
  <si>
    <t>rekuperátor, ventilátor (5300m3/hod), vnitřní provedení. Zařízení ve shodě s požadavky ErP 2018, jednotky vyráběny a vyvinuty v souladu s certifikovaným systémem řízení jakosti ISO 9001:2001, výpočtový software výrobce pro návrh VZT jednotek validován nezávislou autoritou, která tyto validace provádí dlouhodobě a je schopna zajistit jejich opakovatelnost, například Eurovent Certita Certification.</t>
  </si>
  <si>
    <t>1.11</t>
  </si>
  <si>
    <t>Mřížka do obdélníkového potrubí nastavitelná 425x425, přívod, dvouřadá, typ regulace R2</t>
  </si>
  <si>
    <t>1.12</t>
  </si>
  <si>
    <t>Mřížka do kruhového potrubí nastavitelná 325x150, odvod, jednořadá, typ regulace R1</t>
  </si>
  <si>
    <t>1.13</t>
  </si>
  <si>
    <t>Mřížka do kruhového potrubí nastavitelná 825x150, odvod, jednořadá, typ regulace R1</t>
  </si>
  <si>
    <t>1.2</t>
  </si>
  <si>
    <t>Protideštová žaluzie 800x500 mm, pozink.</t>
  </si>
  <si>
    <t>1.22</t>
  </si>
  <si>
    <t>Flefipotrubí KR200</t>
  </si>
  <si>
    <t>1.3</t>
  </si>
  <si>
    <t>Kulisový tlumič hluku 800/500-2000 (tl. Ztráta do 50Pa, vložený útlum 12-15dB)</t>
  </si>
  <si>
    <t>1.4</t>
  </si>
  <si>
    <t>Kulisový tlumič hluku 600/500-2000 (tl. Ztráta do 50Pa, vložený útlum 12-15dB)</t>
  </si>
  <si>
    <t>1.5</t>
  </si>
  <si>
    <t>Kulisový tlumič hluku 500/500-1500 (tl. Ztráta do 50Pa, vložený útlum 12-15dB)</t>
  </si>
  <si>
    <t>1.6</t>
  </si>
  <si>
    <t>Krukový tlumič hluku d315mm, délka 1000 mm</t>
  </si>
  <si>
    <t>1.7</t>
  </si>
  <si>
    <t>Regulační klapka ruční 500x315 mm, pozink</t>
  </si>
  <si>
    <t>1.8</t>
  </si>
  <si>
    <t>Regulační klapka ruční d315, pozink</t>
  </si>
  <si>
    <t>1.9</t>
  </si>
  <si>
    <t>Regulační klapka ruční d200, pozink</t>
  </si>
  <si>
    <t>2.1</t>
  </si>
  <si>
    <t>kompletní MaR pro pol.č.1.1 - řídicí jednotka VCS, řízení ohřívače, protimrazová ochrana,, servopohony, snímače, rekuperátor, vzdálený ovládač, kabeláž…. Prokabelování mezi MaR a VZT</t>
  </si>
  <si>
    <t>jednotkou - délka cca 10m.</t>
  </si>
  <si>
    <t>3.1</t>
  </si>
  <si>
    <t>Pomocné ocel.konstrukce</t>
  </si>
  <si>
    <t>3.2</t>
  </si>
  <si>
    <t>Těsnící, spoj.materiál</t>
  </si>
  <si>
    <t>4.1</t>
  </si>
  <si>
    <t>Izolace VZT potrubí tepelná (izol. desky tl 8cm včetně Al folie) - kompletní vzt potrubí na přívodu</t>
  </si>
  <si>
    <t>5.1</t>
  </si>
  <si>
    <t>Demontáž stávající VZT a potrubí včetně likvidace</t>
  </si>
  <si>
    <t>6.1</t>
  </si>
  <si>
    <t>Průraz ve stěně KR160-400 včetně finální úpravy (zapravení omítky, malba)</t>
  </si>
  <si>
    <t>6.2</t>
  </si>
  <si>
    <t>Průraz ve stěně čtyřhraný včetně finální úpravy (zapravení omítky, malba)</t>
  </si>
  <si>
    <t>Vypuštění stupaček</t>
  </si>
  <si>
    <t>Odpojení otopnych těles</t>
  </si>
  <si>
    <t>Nátěr otopných těles</t>
  </si>
  <si>
    <t>Nátěr potrubí</t>
  </si>
  <si>
    <t>Přemístění termostatu včetně jeho znovunapojení (prodloužení stávajícího kabelu)</t>
  </si>
  <si>
    <t>Montáž pozice 1.1-1.16</t>
  </si>
  <si>
    <t>Znovuosazení otopných těles</t>
  </si>
  <si>
    <t>Úprava rozváděče A-R-0.1 (doplnění jističů) dle výkresové dokumentace</t>
  </si>
  <si>
    <t>Úprava rozváděče A-R-1.1 (doplnění jističů a úprava proudového zatížení rozváděče) dle výkresové, dokumentace</t>
  </si>
  <si>
    <t>CYKY-O 2x1,5, uložený pod omítkou</t>
  </si>
  <si>
    <t>2.10</t>
  </si>
  <si>
    <t>CYKY-J 5x35, uložený pod omítkou</t>
  </si>
  <si>
    <t>2.11</t>
  </si>
  <si>
    <t>CYKY-J 5x35, uložený volně</t>
  </si>
  <si>
    <t>2.12</t>
  </si>
  <si>
    <t>CYA 4 zž, ul. pod omítkou</t>
  </si>
  <si>
    <t>2.13</t>
  </si>
  <si>
    <t>CYA 25 zž (H07V-K 25 z/ž), uložen volně</t>
  </si>
  <si>
    <t>2.14</t>
  </si>
  <si>
    <t>CGTG 5Gx10 (H07RN-F 5G10), uložen volně</t>
  </si>
  <si>
    <t>2.15</t>
  </si>
  <si>
    <t>CGTG 5Gx35 (H07RN-F 5G35), uložený volně</t>
  </si>
  <si>
    <t>2.16</t>
  </si>
  <si>
    <t>Ukončení vodičů v rozváděči + zapojení do 2,5mm2</t>
  </si>
  <si>
    <t>2.17</t>
  </si>
  <si>
    <t>Ukončení vodičů v rozváděči + zapojení do 6mm2</t>
  </si>
  <si>
    <t>2.18</t>
  </si>
  <si>
    <t>Ukončení vodičů v rozváděči + zapojení do 16mm2</t>
  </si>
  <si>
    <t>2.19</t>
  </si>
  <si>
    <t>Ukončení vodičů v rozváděči + zapojení do 25mm2</t>
  </si>
  <si>
    <t>2.2</t>
  </si>
  <si>
    <t>CYKY-O 3x1,5, uložen pod omítkou</t>
  </si>
  <si>
    <t>2.20</t>
  </si>
  <si>
    <t>Ukončení vodičů v rozváděči + zapojení do 35mm2</t>
  </si>
  <si>
    <t>2.3</t>
  </si>
  <si>
    <t>CYKY-J 3x1,5, uložen pod omítkou</t>
  </si>
  <si>
    <t>2.4</t>
  </si>
  <si>
    <t>CYKY-J 3x1,5, uložen volně</t>
  </si>
  <si>
    <t>2.5</t>
  </si>
  <si>
    <t>CYKY-J 3x2,5, uložen pod omítkou</t>
  </si>
  <si>
    <t>2.6</t>
  </si>
  <si>
    <t>CYKY-J 3x2,5, uložen volně</t>
  </si>
  <si>
    <t>2.7</t>
  </si>
  <si>
    <t>CYKY-J 5x2.5, uložený volně</t>
  </si>
  <si>
    <t>2.8</t>
  </si>
  <si>
    <t>CYKY-J 5x4, uložený volně</t>
  </si>
  <si>
    <t>2.9</t>
  </si>
  <si>
    <t>CYKY-J 5x10, uložený pod omítkou</t>
  </si>
  <si>
    <t>Svítidlo s označemím "A" dle knihy svítidel</t>
  </si>
  <si>
    <t>Svítidlo s označemím "B" dle knihy svítidel</t>
  </si>
  <si>
    <t>3.3</t>
  </si>
  <si>
    <t>Příspěvek na recyklaci</t>
  </si>
  <si>
    <t>Vypínač č. 1, IP44, vprovedení pod omítku 10A/230V</t>
  </si>
  <si>
    <t>4.10</t>
  </si>
  <si>
    <t>Elektroinstalační krabice IP44 8111</t>
  </si>
  <si>
    <t>4.11</t>
  </si>
  <si>
    <t>PVC trubka ohebná 320N/5cm pr. 50mm</t>
  </si>
  <si>
    <t>4.12</t>
  </si>
  <si>
    <t>Chránička korungová 450N/20cm pr. 63mm</t>
  </si>
  <si>
    <t>4.13</t>
  </si>
  <si>
    <t>PVC trubka tuhá 750N/5cm vnitřní průměr pr. 16mm, včetně příchytek</t>
  </si>
  <si>
    <t>4.14</t>
  </si>
  <si>
    <t>PVC trubka tuhá 750N/5cm vnitřní průměr pr. 25mm, včetně příchytek</t>
  </si>
  <si>
    <t>4.15</t>
  </si>
  <si>
    <t>Bezhalogenový kanál 60x40, včetně spojek, kolen atd.</t>
  </si>
  <si>
    <t>4.16</t>
  </si>
  <si>
    <t>Zemnící svorka ZSA 16 včetně Cu pásku</t>
  </si>
  <si>
    <t>4.17</t>
  </si>
  <si>
    <t>Zemnící svorka ZS 4</t>
  </si>
  <si>
    <t>4.18</t>
  </si>
  <si>
    <t>Pomocná ochranná svorkovnice MET/SBET s krytem</t>
  </si>
  <si>
    <t>4.2</t>
  </si>
  <si>
    <t>Vypínač č. 6, IP44, vprovedení pod omítku 10A/230V</t>
  </si>
  <si>
    <t>4.3</t>
  </si>
  <si>
    <t>Vypínač č. 6+6, IP44, vprovedení pod omítku 10A/230V</t>
  </si>
  <si>
    <t>4.4</t>
  </si>
  <si>
    <t>Vypínač 3f., IP65, vprovedení na omítku 25A/400V</t>
  </si>
  <si>
    <t>4.5</t>
  </si>
  <si>
    <t>Vypínač 3f., IP65, vprovedení na omítku 40A/400V</t>
  </si>
  <si>
    <t>4.6</t>
  </si>
  <si>
    <t>Vypínač 3f., IP65, vprovedení na omítku 125A/400V</t>
  </si>
  <si>
    <t>4.7</t>
  </si>
  <si>
    <t>Zásuvka jednonásobná, IP 44, v provedení na omítku, 16A/230V</t>
  </si>
  <si>
    <t>4.8</t>
  </si>
  <si>
    <t>Zásuvka průmyslová, IP 44, v provedení na omítkou, 16A/400V</t>
  </si>
  <si>
    <t>4.9</t>
  </si>
  <si>
    <t>Elektroinstalační krabice KU 68 1903 (KOPOS), vč.svorkovnice</t>
  </si>
  <si>
    <t>Úprava stávajícího zařízení - přeložka stávajících kabelů a napojení stávajících kabelů do nových, rozváděčů</t>
  </si>
  <si>
    <t>6.10</t>
  </si>
  <si>
    <t>Hrubá výplň rýh ve stěnách do 3x3 cm maltou ze SMS</t>
  </si>
  <si>
    <t>6.11</t>
  </si>
  <si>
    <t>Hrubá výplň rýh ve stěnách do 5x5 cm maltou ze SMS</t>
  </si>
  <si>
    <t>6.14</t>
  </si>
  <si>
    <t>Začištění drážky, konečná úprava</t>
  </si>
  <si>
    <t>6.15</t>
  </si>
  <si>
    <t>Drobné stavební práce a začištění malých ploch</t>
  </si>
  <si>
    <t>6.16</t>
  </si>
  <si>
    <t>Jádrové vrty dovrchní diamantovými korunkami do D 50 mm do stavebních materiálů</t>
  </si>
  <si>
    <t>6.17</t>
  </si>
  <si>
    <t>Spolupráce s ostatními profesemi</t>
  </si>
  <si>
    <t>6.18</t>
  </si>
  <si>
    <t>Napojení spotřebičů ostatních profesí (230V, 400V)</t>
  </si>
  <si>
    <t>Nepředvídatelné práce</t>
  </si>
  <si>
    <t>6.3</t>
  </si>
  <si>
    <t>Demontáž stávajícího el zařízení, vč. odvozu a ekol. likvidace suti</t>
  </si>
  <si>
    <t>6.6</t>
  </si>
  <si>
    <t>Vysekání kabelových rýh š.50x70mm ve stěně</t>
  </si>
  <si>
    <t>6.7</t>
  </si>
  <si>
    <t>Vysekání kabelových rýh š.30x30mm v cihelné stěně</t>
  </si>
  <si>
    <t>6.9</t>
  </si>
  <si>
    <t>Vysekání kapes pro špalíky a krabice 5x5x5 v cihl. zdivu</t>
  </si>
  <si>
    <t>9.1</t>
  </si>
  <si>
    <t>Revizní technik silnoproudé elektroinstalace pro části NN, včetně vypracování revizních zpráv</t>
  </si>
  <si>
    <t>9.2</t>
  </si>
  <si>
    <t>Měření přechodných odporů propojení úložných konstrukcí (vyrovnání potenciálu)</t>
  </si>
  <si>
    <t>9.4</t>
  </si>
  <si>
    <t>Funkční zkoušky a uvedení do provozu</t>
  </si>
  <si>
    <t>9.5</t>
  </si>
  <si>
    <t>Spolupráce s údržbou při pracích ve stávajících částech instalace a koordinace s provozem</t>
  </si>
  <si>
    <t>h</t>
  </si>
  <si>
    <t>9.6</t>
  </si>
  <si>
    <t>Zaškolení obsluhy a pořízení písemného dokladu o zaškolení</t>
  </si>
  <si>
    <t>9.7</t>
  </si>
  <si>
    <t>Podružný materiál 3%</t>
  </si>
  <si>
    <t xml:space="preserve">Rekonstrukce cvičné kuchyně - Hotelová škola, Frenštát pod Radhoštěm, p.o. 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</si>
</sst>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Vgwv6NuKd4Yjg/0UWVX91uhcfe8b3327FXkqEuyqb7p7xle3xWHeokZVu2MKF7U924axn454VK1Gy22XQFD0g==" saltValue="0n0cLTqASi/m3qUpdmUww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5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 t="s">
        <v>851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SUMIF(F61:F101,A16,I61:I101)+SUMIF(F61:F101,"PSU",I61:I101)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SUMIF(F61:F101,A17,I61:I101)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SUMIF(F61:F101,A18,I61:I101)</f>
        <v>0</v>
      </c>
      <c r="J18" s="85"/>
    </row>
    <row r="19" spans="1:10" ht="23.25" customHeight="1" x14ac:dyDescent="0.2">
      <c r="A19" s="194" t="s">
        <v>142</v>
      </c>
      <c r="B19" s="38" t="s">
        <v>27</v>
      </c>
      <c r="C19" s="62"/>
      <c r="D19" s="63"/>
      <c r="E19" s="83"/>
      <c r="F19" s="84"/>
      <c r="G19" s="83"/>
      <c r="H19" s="84"/>
      <c r="I19" s="83">
        <f>SUMIF(F61:F101,A19,I61:I101)</f>
        <v>0</v>
      </c>
      <c r="J19" s="85"/>
    </row>
    <row r="20" spans="1:10" ht="23.25" customHeight="1" x14ac:dyDescent="0.2">
      <c r="A20" s="194" t="s">
        <v>143</v>
      </c>
      <c r="B20" s="38" t="s">
        <v>28</v>
      </c>
      <c r="C20" s="62"/>
      <c r="D20" s="63"/>
      <c r="E20" s="83"/>
      <c r="F20" s="84"/>
      <c r="G20" s="83"/>
      <c r="H20" s="84"/>
      <c r="I20" s="83">
        <f>SUMIF(F61:F101,A20,I61:I101)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'4 1 Pol'!AE312+'4 2 Pol'!AE52+'4 3 Pol'!AE53+'4 4 Pol'!AE23+'4 5 Pol'!AE77</f>
        <v>0</v>
      </c>
      <c r="G39" s="147">
        <f>'4 1 Pol'!AF312+'4 2 Pol'!AF52+'4 3 Pol'!AF53+'4 4 Pol'!AF23+'4 5 Pol'!AF77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'4 1 Pol'!AE312+'4 2 Pol'!AE52+'4 3 Pol'!AE53+'4 4 Pol'!AE23+'4 5 Pol'!AE77</f>
        <v>0</v>
      </c>
      <c r="G41" s="153">
        <f>'4 1 Pol'!AF312+'4 2 Pol'!AF52+'4 3 Pol'!AF53+'4 4 Pol'!AF23+'4 5 Pol'!AF77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43</v>
      </c>
      <c r="C42" s="145" t="s">
        <v>49</v>
      </c>
      <c r="D42" s="145"/>
      <c r="E42" s="145"/>
      <c r="F42" s="156">
        <f>'4 1 Pol'!AE312</f>
        <v>0</v>
      </c>
      <c r="G42" s="148">
        <f>'4 1 Pol'!AF312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51</v>
      </c>
      <c r="D43" s="145"/>
      <c r="E43" s="145"/>
      <c r="F43" s="156">
        <f>'4 2 Pol'!AE52</f>
        <v>0</v>
      </c>
      <c r="G43" s="148">
        <f>'4 2 Pol'!AF52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53</v>
      </c>
      <c r="D44" s="145"/>
      <c r="E44" s="145"/>
      <c r="F44" s="156">
        <f>'4 3 Pol'!AE53</f>
        <v>0</v>
      </c>
      <c r="G44" s="148">
        <f>'4 3 Pol'!AF53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47</v>
      </c>
      <c r="C45" s="145" t="s">
        <v>54</v>
      </c>
      <c r="D45" s="145"/>
      <c r="E45" s="145"/>
      <c r="F45" s="156">
        <f>'4 4 Pol'!AE23</f>
        <v>0</v>
      </c>
      <c r="G45" s="148">
        <f>'4 4 Pol'!AF23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55</v>
      </c>
      <c r="C46" s="145" t="s">
        <v>56</v>
      </c>
      <c r="D46" s="145"/>
      <c r="E46" s="145"/>
      <c r="F46" s="156">
        <f>'4 5 Pol'!AE77</f>
        <v>0</v>
      </c>
      <c r="G46" s="148">
        <f>'4 5 Pol'!AF77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57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63</v>
      </c>
      <c r="B51" t="s">
        <v>64</v>
      </c>
    </row>
    <row r="52" spans="1:10" x14ac:dyDescent="0.2">
      <c r="A52" t="s">
        <v>63</v>
      </c>
      <c r="B52" t="s">
        <v>65</v>
      </c>
    </row>
    <row r="53" spans="1:10" x14ac:dyDescent="0.2">
      <c r="A53" t="s">
        <v>63</v>
      </c>
      <c r="B53" t="s">
        <v>66</v>
      </c>
    </row>
    <row r="54" spans="1:10" x14ac:dyDescent="0.2">
      <c r="A54" t="s">
        <v>63</v>
      </c>
      <c r="B54" t="s">
        <v>67</v>
      </c>
    </row>
    <row r="55" spans="1:10" x14ac:dyDescent="0.2">
      <c r="A55" t="s">
        <v>63</v>
      </c>
      <c r="B55" t="s">
        <v>68</v>
      </c>
    </row>
    <row r="58" spans="1:10" ht="15.75" x14ac:dyDescent="0.25">
      <c r="B58" s="173" t="s">
        <v>69</v>
      </c>
    </row>
    <row r="60" spans="1:10" ht="25.5" customHeight="1" x14ac:dyDescent="0.2">
      <c r="A60" s="175"/>
      <c r="B60" s="178" t="s">
        <v>17</v>
      </c>
      <c r="C60" s="178" t="s">
        <v>5</v>
      </c>
      <c r="D60" s="179"/>
      <c r="E60" s="179"/>
      <c r="F60" s="180" t="s">
        <v>70</v>
      </c>
      <c r="G60" s="180"/>
      <c r="H60" s="180"/>
      <c r="I60" s="180" t="s">
        <v>29</v>
      </c>
      <c r="J60" s="180" t="s">
        <v>0</v>
      </c>
    </row>
    <row r="61" spans="1:10" ht="36.75" customHeight="1" x14ac:dyDescent="0.2">
      <c r="A61" s="176"/>
      <c r="B61" s="181" t="s">
        <v>71</v>
      </c>
      <c r="C61" s="182" t="s">
        <v>72</v>
      </c>
      <c r="D61" s="183"/>
      <c r="E61" s="183"/>
      <c r="F61" s="190" t="s">
        <v>24</v>
      </c>
      <c r="G61" s="191"/>
      <c r="H61" s="191"/>
      <c r="I61" s="191">
        <f>'4 3 Pol'!G8</f>
        <v>0</v>
      </c>
      <c r="J61" s="187" t="str">
        <f>IF(I102=0,"",I61/I102*100)</f>
        <v/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90" t="s">
        <v>24</v>
      </c>
      <c r="G62" s="191"/>
      <c r="H62" s="191"/>
      <c r="I62" s="191">
        <f>'4 4 Pol'!G8</f>
        <v>0</v>
      </c>
      <c r="J62" s="187" t="str">
        <f>IF(I102=0,"",I62/I102*100)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90" t="s">
        <v>24</v>
      </c>
      <c r="G63" s="191"/>
      <c r="H63" s="191"/>
      <c r="I63" s="191">
        <f>'4 4 Pol'!G16</f>
        <v>0</v>
      </c>
      <c r="J63" s="187" t="str">
        <f>IF(I102=0,"",I63/I102*100)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90" t="s">
        <v>24</v>
      </c>
      <c r="G64" s="191"/>
      <c r="H64" s="191"/>
      <c r="I64" s="191">
        <f>'4 3 Pol'!G12</f>
        <v>0</v>
      </c>
      <c r="J64" s="187" t="str">
        <f>IF(I102=0,"",I64/I102*100)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90" t="s">
        <v>24</v>
      </c>
      <c r="G65" s="191"/>
      <c r="H65" s="191"/>
      <c r="I65" s="191">
        <f>'4 3 Pol'!G39</f>
        <v>0</v>
      </c>
      <c r="J65" s="187" t="str">
        <f>IF(I102=0,"",I65/I102*100)</f>
        <v/>
      </c>
    </row>
    <row r="66" spans="1:10" ht="36.75" customHeight="1" x14ac:dyDescent="0.2">
      <c r="A66" s="176"/>
      <c r="B66" s="181" t="s">
        <v>81</v>
      </c>
      <c r="C66" s="182" t="s">
        <v>76</v>
      </c>
      <c r="D66" s="183"/>
      <c r="E66" s="183"/>
      <c r="F66" s="190" t="s">
        <v>24</v>
      </c>
      <c r="G66" s="191"/>
      <c r="H66" s="191"/>
      <c r="I66" s="191">
        <f>'4 3 Pol'!G42</f>
        <v>0</v>
      </c>
      <c r="J66" s="187" t="str">
        <f>IF(I102=0,"",I66/I102*100)</f>
        <v/>
      </c>
    </row>
    <row r="67" spans="1:10" ht="36.75" customHeight="1" x14ac:dyDescent="0.2">
      <c r="A67" s="176"/>
      <c r="B67" s="181" t="s">
        <v>82</v>
      </c>
      <c r="C67" s="182" t="s">
        <v>83</v>
      </c>
      <c r="D67" s="183"/>
      <c r="E67" s="183"/>
      <c r="F67" s="190" t="s">
        <v>24</v>
      </c>
      <c r="G67" s="191"/>
      <c r="H67" s="191"/>
      <c r="I67" s="191">
        <f>'4 3 Pol'!G45</f>
        <v>0</v>
      </c>
      <c r="J67" s="187" t="str">
        <f>IF(I102=0,"",I67/I102*100)</f>
        <v/>
      </c>
    </row>
    <row r="68" spans="1:10" ht="36.75" customHeight="1" x14ac:dyDescent="0.2">
      <c r="A68" s="176"/>
      <c r="B68" s="181" t="s">
        <v>84</v>
      </c>
      <c r="C68" s="182" t="s">
        <v>85</v>
      </c>
      <c r="D68" s="183"/>
      <c r="E68" s="183"/>
      <c r="F68" s="190" t="s">
        <v>24</v>
      </c>
      <c r="G68" s="191"/>
      <c r="H68" s="191"/>
      <c r="I68" s="191">
        <f>'4 3 Pol'!G47</f>
        <v>0</v>
      </c>
      <c r="J68" s="187" t="str">
        <f>IF(I102=0,"",I68/I102*100)</f>
        <v/>
      </c>
    </row>
    <row r="69" spans="1:10" ht="36.75" customHeight="1" x14ac:dyDescent="0.2">
      <c r="A69" s="176"/>
      <c r="B69" s="181" t="s">
        <v>86</v>
      </c>
      <c r="C69" s="182" t="s">
        <v>87</v>
      </c>
      <c r="D69" s="183"/>
      <c r="E69" s="183"/>
      <c r="F69" s="190" t="s">
        <v>24</v>
      </c>
      <c r="G69" s="191"/>
      <c r="H69" s="191"/>
      <c r="I69" s="191">
        <f>'4 3 Pol'!G49</f>
        <v>0</v>
      </c>
      <c r="J69" s="187" t="str">
        <f>IF(I102=0,"",I69/I102*100)</f>
        <v/>
      </c>
    </row>
    <row r="70" spans="1:10" ht="36.75" customHeight="1" x14ac:dyDescent="0.2">
      <c r="A70" s="176"/>
      <c r="B70" s="181" t="s">
        <v>43</v>
      </c>
      <c r="C70" s="182" t="s">
        <v>88</v>
      </c>
      <c r="D70" s="183"/>
      <c r="E70" s="183"/>
      <c r="F70" s="190" t="s">
        <v>24</v>
      </c>
      <c r="G70" s="191"/>
      <c r="H70" s="191"/>
      <c r="I70" s="191">
        <f>'4 5 Pol'!G8</f>
        <v>0</v>
      </c>
      <c r="J70" s="187" t="str">
        <f>IF(I102=0,"",I70/I102*100)</f>
        <v/>
      </c>
    </row>
    <row r="71" spans="1:10" ht="36.75" customHeight="1" x14ac:dyDescent="0.2">
      <c r="A71" s="176"/>
      <c r="B71" s="181" t="s">
        <v>43</v>
      </c>
      <c r="C71" s="182" t="s">
        <v>89</v>
      </c>
      <c r="D71" s="183"/>
      <c r="E71" s="183"/>
      <c r="F71" s="190" t="s">
        <v>24</v>
      </c>
      <c r="G71" s="191"/>
      <c r="H71" s="191"/>
      <c r="I71" s="191">
        <f>'4 1 Pol'!G8</f>
        <v>0</v>
      </c>
      <c r="J71" s="187" t="str">
        <f>IF(I102=0,"",I71/I102*100)</f>
        <v/>
      </c>
    </row>
    <row r="72" spans="1:10" ht="36.75" customHeight="1" x14ac:dyDescent="0.2">
      <c r="A72" s="176"/>
      <c r="B72" s="181" t="s">
        <v>50</v>
      </c>
      <c r="C72" s="182" t="s">
        <v>90</v>
      </c>
      <c r="D72" s="183"/>
      <c r="E72" s="183"/>
      <c r="F72" s="190" t="s">
        <v>24</v>
      </c>
      <c r="G72" s="191"/>
      <c r="H72" s="191"/>
      <c r="I72" s="191">
        <f>'4 5 Pol'!G11</f>
        <v>0</v>
      </c>
      <c r="J72" s="187" t="str">
        <f>IF(I102=0,"",I72/I102*100)</f>
        <v/>
      </c>
    </row>
    <row r="73" spans="1:10" ht="36.75" customHeight="1" x14ac:dyDescent="0.2">
      <c r="A73" s="176"/>
      <c r="B73" s="181" t="s">
        <v>50</v>
      </c>
      <c r="C73" s="182" t="s">
        <v>91</v>
      </c>
      <c r="D73" s="183"/>
      <c r="E73" s="183"/>
      <c r="F73" s="190" t="s">
        <v>24</v>
      </c>
      <c r="G73" s="191"/>
      <c r="H73" s="191"/>
      <c r="I73" s="191">
        <f>'4 1 Pol'!G28</f>
        <v>0</v>
      </c>
      <c r="J73" s="187" t="str">
        <f>IF(I102=0,"",I73/I102*100)</f>
        <v/>
      </c>
    </row>
    <row r="74" spans="1:10" ht="36.75" customHeight="1" x14ac:dyDescent="0.2">
      <c r="A74" s="176"/>
      <c r="B74" s="181" t="s">
        <v>52</v>
      </c>
      <c r="C74" s="182" t="s">
        <v>92</v>
      </c>
      <c r="D74" s="183"/>
      <c r="E74" s="183"/>
      <c r="F74" s="190" t="s">
        <v>24</v>
      </c>
      <c r="G74" s="191"/>
      <c r="H74" s="191"/>
      <c r="I74" s="191">
        <f>'4 1 Pol'!G40</f>
        <v>0</v>
      </c>
      <c r="J74" s="187" t="str">
        <f>IF(I102=0,"",I74/I102*100)</f>
        <v/>
      </c>
    </row>
    <row r="75" spans="1:10" ht="36.75" customHeight="1" x14ac:dyDescent="0.2">
      <c r="A75" s="176"/>
      <c r="B75" s="181" t="s">
        <v>52</v>
      </c>
      <c r="C75" s="182" t="s">
        <v>93</v>
      </c>
      <c r="D75" s="183"/>
      <c r="E75" s="183"/>
      <c r="F75" s="190" t="s">
        <v>24</v>
      </c>
      <c r="G75" s="191"/>
      <c r="H75" s="191"/>
      <c r="I75" s="191">
        <f>'4 5 Pol'!G32</f>
        <v>0</v>
      </c>
      <c r="J75" s="187" t="str">
        <f>IF(I102=0,"",I75/I102*100)</f>
        <v/>
      </c>
    </row>
    <row r="76" spans="1:10" ht="36.75" customHeight="1" x14ac:dyDescent="0.2">
      <c r="A76" s="176"/>
      <c r="B76" s="181" t="s">
        <v>47</v>
      </c>
      <c r="C76" s="182" t="s">
        <v>94</v>
      </c>
      <c r="D76" s="183"/>
      <c r="E76" s="183"/>
      <c r="F76" s="190" t="s">
        <v>24</v>
      </c>
      <c r="G76" s="191"/>
      <c r="H76" s="191"/>
      <c r="I76" s="191">
        <f>'4 5 Pol'!G36</f>
        <v>0</v>
      </c>
      <c r="J76" s="187" t="str">
        <f>IF(I102=0,"",I76/I102*100)</f>
        <v/>
      </c>
    </row>
    <row r="77" spans="1:10" ht="36.75" customHeight="1" x14ac:dyDescent="0.2">
      <c r="A77" s="176"/>
      <c r="B77" s="181" t="s">
        <v>95</v>
      </c>
      <c r="C77" s="182" t="s">
        <v>96</v>
      </c>
      <c r="D77" s="183"/>
      <c r="E77" s="183"/>
      <c r="F77" s="190" t="s">
        <v>24</v>
      </c>
      <c r="G77" s="191"/>
      <c r="H77" s="191"/>
      <c r="I77" s="191">
        <f>'4 5 Pol'!G55</f>
        <v>0</v>
      </c>
      <c r="J77" s="187" t="str">
        <f>IF(I102=0,"",I77/I102*100)</f>
        <v/>
      </c>
    </row>
    <row r="78" spans="1:10" ht="36.75" customHeight="1" x14ac:dyDescent="0.2">
      <c r="A78" s="176"/>
      <c r="B78" s="181" t="s">
        <v>97</v>
      </c>
      <c r="C78" s="182" t="s">
        <v>98</v>
      </c>
      <c r="D78" s="183"/>
      <c r="E78" s="183"/>
      <c r="F78" s="190" t="s">
        <v>24</v>
      </c>
      <c r="G78" s="191"/>
      <c r="H78" s="191"/>
      <c r="I78" s="191">
        <f>'4 1 Pol'!G76</f>
        <v>0</v>
      </c>
      <c r="J78" s="187" t="str">
        <f>IF(I102=0,"",I78/I102*100)</f>
        <v/>
      </c>
    </row>
    <row r="79" spans="1:10" ht="36.75" customHeight="1" x14ac:dyDescent="0.2">
      <c r="A79" s="176"/>
      <c r="B79" s="181" t="s">
        <v>99</v>
      </c>
      <c r="C79" s="182" t="s">
        <v>100</v>
      </c>
      <c r="D79" s="183"/>
      <c r="E79" s="183"/>
      <c r="F79" s="190" t="s">
        <v>24</v>
      </c>
      <c r="G79" s="191"/>
      <c r="H79" s="191"/>
      <c r="I79" s="191">
        <f>'4 1 Pol'!G97</f>
        <v>0</v>
      </c>
      <c r="J79" s="187" t="str">
        <f>IF(I102=0,"",I79/I102*100)</f>
        <v/>
      </c>
    </row>
    <row r="80" spans="1:10" ht="36.75" customHeight="1" x14ac:dyDescent="0.2">
      <c r="A80" s="176"/>
      <c r="B80" s="181" t="s">
        <v>101</v>
      </c>
      <c r="C80" s="182" t="s">
        <v>102</v>
      </c>
      <c r="D80" s="183"/>
      <c r="E80" s="183"/>
      <c r="F80" s="190" t="s">
        <v>24</v>
      </c>
      <c r="G80" s="191"/>
      <c r="H80" s="191"/>
      <c r="I80" s="191">
        <f>'4 1 Pol'!G105</f>
        <v>0</v>
      </c>
      <c r="J80" s="187" t="str">
        <f>IF(I102=0,"",I80/I102*100)</f>
        <v/>
      </c>
    </row>
    <row r="81" spans="1:10" ht="36.75" customHeight="1" x14ac:dyDescent="0.2">
      <c r="A81" s="176"/>
      <c r="B81" s="181" t="s">
        <v>103</v>
      </c>
      <c r="C81" s="182" t="s">
        <v>104</v>
      </c>
      <c r="D81" s="183"/>
      <c r="E81" s="183"/>
      <c r="F81" s="190" t="s">
        <v>24</v>
      </c>
      <c r="G81" s="191"/>
      <c r="H81" s="191"/>
      <c r="I81" s="191">
        <f>'4 1 Pol'!G122</f>
        <v>0</v>
      </c>
      <c r="J81" s="187" t="str">
        <f>IF(I102=0,"",I81/I102*100)</f>
        <v/>
      </c>
    </row>
    <row r="82" spans="1:10" ht="36.75" customHeight="1" x14ac:dyDescent="0.2">
      <c r="A82" s="176"/>
      <c r="B82" s="181" t="s">
        <v>105</v>
      </c>
      <c r="C82" s="182" t="s">
        <v>106</v>
      </c>
      <c r="D82" s="183"/>
      <c r="E82" s="183"/>
      <c r="F82" s="190" t="s">
        <v>24</v>
      </c>
      <c r="G82" s="191"/>
      <c r="H82" s="191"/>
      <c r="I82" s="191">
        <f>'4 5 Pol'!G69</f>
        <v>0</v>
      </c>
      <c r="J82" s="187" t="str">
        <f>IF(I102=0,"",I82/I102*100)</f>
        <v/>
      </c>
    </row>
    <row r="83" spans="1:10" ht="36.75" customHeight="1" x14ac:dyDescent="0.2">
      <c r="A83" s="176"/>
      <c r="B83" s="181" t="s">
        <v>107</v>
      </c>
      <c r="C83" s="182" t="s">
        <v>108</v>
      </c>
      <c r="D83" s="183"/>
      <c r="E83" s="183"/>
      <c r="F83" s="190" t="s">
        <v>24</v>
      </c>
      <c r="G83" s="191"/>
      <c r="H83" s="191"/>
      <c r="I83" s="191">
        <f>'4 1 Pol'!G130</f>
        <v>0</v>
      </c>
      <c r="J83" s="187" t="str">
        <f>IF(I102=0,"",I83/I102*100)</f>
        <v/>
      </c>
    </row>
    <row r="84" spans="1:10" ht="36.75" customHeight="1" x14ac:dyDescent="0.2">
      <c r="A84" s="176"/>
      <c r="B84" s="181" t="s">
        <v>109</v>
      </c>
      <c r="C84" s="182" t="s">
        <v>110</v>
      </c>
      <c r="D84" s="183"/>
      <c r="E84" s="183"/>
      <c r="F84" s="190" t="s">
        <v>24</v>
      </c>
      <c r="G84" s="191"/>
      <c r="H84" s="191"/>
      <c r="I84" s="191">
        <f>'4 1 Pol'!G135</f>
        <v>0</v>
      </c>
      <c r="J84" s="187" t="str">
        <f>IF(I102=0,"",I84/I102*100)</f>
        <v/>
      </c>
    </row>
    <row r="85" spans="1:10" ht="36.75" customHeight="1" x14ac:dyDescent="0.2">
      <c r="A85" s="176"/>
      <c r="B85" s="181" t="s">
        <v>111</v>
      </c>
      <c r="C85" s="182" t="s">
        <v>112</v>
      </c>
      <c r="D85" s="183"/>
      <c r="E85" s="183"/>
      <c r="F85" s="190" t="s">
        <v>24</v>
      </c>
      <c r="G85" s="191"/>
      <c r="H85" s="191"/>
      <c r="I85" s="191">
        <f>'4 1 Pol'!G142</f>
        <v>0</v>
      </c>
      <c r="J85" s="187" t="str">
        <f>IF(I102=0,"",I85/I102*100)</f>
        <v/>
      </c>
    </row>
    <row r="86" spans="1:10" ht="36.75" customHeight="1" x14ac:dyDescent="0.2">
      <c r="A86" s="176"/>
      <c r="B86" s="181" t="s">
        <v>113</v>
      </c>
      <c r="C86" s="182" t="s">
        <v>114</v>
      </c>
      <c r="D86" s="183"/>
      <c r="E86" s="183"/>
      <c r="F86" s="190" t="s">
        <v>24</v>
      </c>
      <c r="G86" s="191"/>
      <c r="H86" s="191"/>
      <c r="I86" s="191">
        <f>'4 1 Pol'!G200</f>
        <v>0</v>
      </c>
      <c r="J86" s="187" t="str">
        <f>IF(I102=0,"",I86/I102*100)</f>
        <v/>
      </c>
    </row>
    <row r="87" spans="1:10" ht="36.75" customHeight="1" x14ac:dyDescent="0.2">
      <c r="A87" s="176"/>
      <c r="B87" s="181" t="s">
        <v>115</v>
      </c>
      <c r="C87" s="182" t="s">
        <v>116</v>
      </c>
      <c r="D87" s="183"/>
      <c r="E87" s="183"/>
      <c r="F87" s="190" t="s">
        <v>25</v>
      </c>
      <c r="G87" s="191"/>
      <c r="H87" s="191"/>
      <c r="I87" s="191">
        <f>'4 1 Pol'!G203</f>
        <v>0</v>
      </c>
      <c r="J87" s="187" t="str">
        <f>IF(I102=0,"",I87/I102*100)</f>
        <v/>
      </c>
    </row>
    <row r="88" spans="1:10" ht="36.75" customHeight="1" x14ac:dyDescent="0.2">
      <c r="A88" s="176"/>
      <c r="B88" s="181" t="s">
        <v>117</v>
      </c>
      <c r="C88" s="182" t="s">
        <v>118</v>
      </c>
      <c r="D88" s="183"/>
      <c r="E88" s="183"/>
      <c r="F88" s="190" t="s">
        <v>25</v>
      </c>
      <c r="G88" s="191"/>
      <c r="H88" s="191"/>
      <c r="I88" s="191">
        <f>'4 2 Pol'!G8</f>
        <v>0</v>
      </c>
      <c r="J88" s="187" t="str">
        <f>IF(I102=0,"",I88/I102*100)</f>
        <v/>
      </c>
    </row>
    <row r="89" spans="1:10" ht="36.75" customHeight="1" x14ac:dyDescent="0.2">
      <c r="A89" s="176"/>
      <c r="B89" s="181" t="s">
        <v>119</v>
      </c>
      <c r="C89" s="182" t="s">
        <v>120</v>
      </c>
      <c r="D89" s="183"/>
      <c r="E89" s="183"/>
      <c r="F89" s="190" t="s">
        <v>25</v>
      </c>
      <c r="G89" s="191"/>
      <c r="H89" s="191"/>
      <c r="I89" s="191">
        <f>'4 2 Pol'!G19</f>
        <v>0</v>
      </c>
      <c r="J89" s="187" t="str">
        <f>IF(I102=0,"",I89/I102*100)</f>
        <v/>
      </c>
    </row>
    <row r="90" spans="1:10" ht="36.75" customHeight="1" x14ac:dyDescent="0.2">
      <c r="A90" s="176"/>
      <c r="B90" s="181" t="s">
        <v>121</v>
      </c>
      <c r="C90" s="182" t="s">
        <v>122</v>
      </c>
      <c r="D90" s="183"/>
      <c r="E90" s="183"/>
      <c r="F90" s="190" t="s">
        <v>25</v>
      </c>
      <c r="G90" s="191"/>
      <c r="H90" s="191"/>
      <c r="I90" s="191">
        <f>'4 2 Pol'!G39</f>
        <v>0</v>
      </c>
      <c r="J90" s="187" t="str">
        <f>IF(I102=0,"",I90/I102*100)</f>
        <v/>
      </c>
    </row>
    <row r="91" spans="1:10" ht="36.75" customHeight="1" x14ac:dyDescent="0.2">
      <c r="A91" s="176"/>
      <c r="B91" s="181" t="s">
        <v>123</v>
      </c>
      <c r="C91" s="182" t="s">
        <v>124</v>
      </c>
      <c r="D91" s="183"/>
      <c r="E91" s="183"/>
      <c r="F91" s="190" t="s">
        <v>25</v>
      </c>
      <c r="G91" s="191"/>
      <c r="H91" s="191"/>
      <c r="I91" s="191">
        <f>'4 1 Pol'!G211</f>
        <v>0</v>
      </c>
      <c r="J91" s="187" t="str">
        <f>IF(I102=0,"",I91/I102*100)</f>
        <v/>
      </c>
    </row>
    <row r="92" spans="1:10" ht="36.75" customHeight="1" x14ac:dyDescent="0.2">
      <c r="A92" s="176"/>
      <c r="B92" s="181" t="s">
        <v>125</v>
      </c>
      <c r="C92" s="182" t="s">
        <v>126</v>
      </c>
      <c r="D92" s="183"/>
      <c r="E92" s="183"/>
      <c r="F92" s="190" t="s">
        <v>25</v>
      </c>
      <c r="G92" s="191"/>
      <c r="H92" s="191"/>
      <c r="I92" s="191">
        <f>'4 1 Pol'!G217</f>
        <v>0</v>
      </c>
      <c r="J92" s="187" t="str">
        <f>IF(I102=0,"",I92/I102*100)</f>
        <v/>
      </c>
    </row>
    <row r="93" spans="1:10" ht="36.75" customHeight="1" x14ac:dyDescent="0.2">
      <c r="A93" s="176"/>
      <c r="B93" s="181" t="s">
        <v>127</v>
      </c>
      <c r="C93" s="182" t="s">
        <v>128</v>
      </c>
      <c r="D93" s="183"/>
      <c r="E93" s="183"/>
      <c r="F93" s="190" t="s">
        <v>25</v>
      </c>
      <c r="G93" s="191"/>
      <c r="H93" s="191"/>
      <c r="I93" s="191">
        <f>'4 1 Pol'!G226</f>
        <v>0</v>
      </c>
      <c r="J93" s="187" t="str">
        <f>IF(I102=0,"",I93/I102*100)</f>
        <v/>
      </c>
    </row>
    <row r="94" spans="1:10" ht="36.75" customHeight="1" x14ac:dyDescent="0.2">
      <c r="A94" s="176"/>
      <c r="B94" s="181" t="s">
        <v>129</v>
      </c>
      <c r="C94" s="182" t="s">
        <v>130</v>
      </c>
      <c r="D94" s="183"/>
      <c r="E94" s="183"/>
      <c r="F94" s="190" t="s">
        <v>25</v>
      </c>
      <c r="G94" s="191"/>
      <c r="H94" s="191"/>
      <c r="I94" s="191">
        <f>'4 1 Pol'!G234</f>
        <v>0</v>
      </c>
      <c r="J94" s="187" t="str">
        <f>IF(I102=0,"",I94/I102*100)</f>
        <v/>
      </c>
    </row>
    <row r="95" spans="1:10" ht="36.75" customHeight="1" x14ac:dyDescent="0.2">
      <c r="A95" s="176"/>
      <c r="B95" s="181" t="s">
        <v>131</v>
      </c>
      <c r="C95" s="182" t="s">
        <v>132</v>
      </c>
      <c r="D95" s="183"/>
      <c r="E95" s="183"/>
      <c r="F95" s="190" t="s">
        <v>25</v>
      </c>
      <c r="G95" s="191"/>
      <c r="H95" s="191"/>
      <c r="I95" s="191">
        <f>'4 1 Pol'!G255</f>
        <v>0</v>
      </c>
      <c r="J95" s="187" t="str">
        <f>IF(I102=0,"",I95/I102*100)</f>
        <v/>
      </c>
    </row>
    <row r="96" spans="1:10" ht="36.75" customHeight="1" x14ac:dyDescent="0.2">
      <c r="A96" s="176"/>
      <c r="B96" s="181" t="s">
        <v>133</v>
      </c>
      <c r="C96" s="182" t="s">
        <v>134</v>
      </c>
      <c r="D96" s="183"/>
      <c r="E96" s="183"/>
      <c r="F96" s="190" t="s">
        <v>25</v>
      </c>
      <c r="G96" s="191"/>
      <c r="H96" s="191"/>
      <c r="I96" s="191">
        <f>'4 1 Pol'!G266</f>
        <v>0</v>
      </c>
      <c r="J96" s="187" t="str">
        <f>IF(I102=0,"",I96/I102*100)</f>
        <v/>
      </c>
    </row>
    <row r="97" spans="1:10" ht="36.75" customHeight="1" x14ac:dyDescent="0.2">
      <c r="A97" s="176"/>
      <c r="B97" s="181" t="s">
        <v>135</v>
      </c>
      <c r="C97" s="182" t="s">
        <v>136</v>
      </c>
      <c r="D97" s="183"/>
      <c r="E97" s="183"/>
      <c r="F97" s="190" t="s">
        <v>25</v>
      </c>
      <c r="G97" s="191"/>
      <c r="H97" s="191"/>
      <c r="I97" s="191">
        <f>'4 1 Pol'!G273</f>
        <v>0</v>
      </c>
      <c r="J97" s="187" t="str">
        <f>IF(I102=0,"",I97/I102*100)</f>
        <v/>
      </c>
    </row>
    <row r="98" spans="1:10" ht="36.75" customHeight="1" x14ac:dyDescent="0.2">
      <c r="A98" s="176"/>
      <c r="B98" s="181" t="s">
        <v>137</v>
      </c>
      <c r="C98" s="182" t="s">
        <v>138</v>
      </c>
      <c r="D98" s="183"/>
      <c r="E98" s="183"/>
      <c r="F98" s="190" t="s">
        <v>25</v>
      </c>
      <c r="G98" s="191"/>
      <c r="H98" s="191"/>
      <c r="I98" s="191">
        <f>'4 1 Pol'!G286+'4 4 Pol'!G18</f>
        <v>0</v>
      </c>
      <c r="J98" s="187" t="str">
        <f>IF(I102=0,"",I98/I102*100)</f>
        <v/>
      </c>
    </row>
    <row r="99" spans="1:10" ht="36.75" customHeight="1" x14ac:dyDescent="0.2">
      <c r="A99" s="176"/>
      <c r="B99" s="181" t="s">
        <v>139</v>
      </c>
      <c r="C99" s="182" t="s">
        <v>140</v>
      </c>
      <c r="D99" s="183"/>
      <c r="E99" s="183"/>
      <c r="F99" s="190" t="s">
        <v>141</v>
      </c>
      <c r="G99" s="191"/>
      <c r="H99" s="191"/>
      <c r="I99" s="191">
        <f>'4 1 Pol'!G289</f>
        <v>0</v>
      </c>
      <c r="J99" s="187" t="str">
        <f>IF(I102=0,"",I99/I102*100)</f>
        <v/>
      </c>
    </row>
    <row r="100" spans="1:10" ht="36.75" customHeight="1" x14ac:dyDescent="0.2">
      <c r="A100" s="176"/>
      <c r="B100" s="181" t="s">
        <v>142</v>
      </c>
      <c r="C100" s="182" t="s">
        <v>27</v>
      </c>
      <c r="D100" s="183"/>
      <c r="E100" s="183"/>
      <c r="F100" s="190" t="s">
        <v>142</v>
      </c>
      <c r="G100" s="191"/>
      <c r="H100" s="191"/>
      <c r="I100" s="191">
        <f>'4 1 Pol'!G297</f>
        <v>0</v>
      </c>
      <c r="J100" s="187" t="str">
        <f>IF(I102=0,"",I100/I102*100)</f>
        <v/>
      </c>
    </row>
    <row r="101" spans="1:10" ht="36.75" customHeight="1" x14ac:dyDescent="0.2">
      <c r="A101" s="176"/>
      <c r="B101" s="181" t="s">
        <v>143</v>
      </c>
      <c r="C101" s="182" t="s">
        <v>28</v>
      </c>
      <c r="D101" s="183"/>
      <c r="E101" s="183"/>
      <c r="F101" s="190" t="s">
        <v>143</v>
      </c>
      <c r="G101" s="191"/>
      <c r="H101" s="191"/>
      <c r="I101" s="191">
        <f>'4 1 Pol'!G304</f>
        <v>0</v>
      </c>
      <c r="J101" s="187" t="str">
        <f>IF(I102=0,"",I101/I102*100)</f>
        <v/>
      </c>
    </row>
    <row r="102" spans="1:10" ht="25.5" customHeight="1" x14ac:dyDescent="0.2">
      <c r="A102" s="177"/>
      <c r="B102" s="184" t="s">
        <v>1</v>
      </c>
      <c r="C102" s="185"/>
      <c r="D102" s="186"/>
      <c r="E102" s="186"/>
      <c r="F102" s="192"/>
      <c r="G102" s="193"/>
      <c r="H102" s="193"/>
      <c r="I102" s="193">
        <f>SUM(I61:I101)</f>
        <v>0</v>
      </c>
      <c r="J102" s="188">
        <f>SUM(J61:J101)</f>
        <v>0</v>
      </c>
    </row>
    <row r="103" spans="1:10" x14ac:dyDescent="0.2">
      <c r="F103" s="133"/>
      <c r="G103" s="133"/>
      <c r="H103" s="133"/>
      <c r="I103" s="133"/>
      <c r="J103" s="189"/>
    </row>
    <row r="104" spans="1:10" x14ac:dyDescent="0.2">
      <c r="F104" s="133"/>
      <c r="G104" s="133"/>
      <c r="H104" s="133"/>
      <c r="I104" s="133"/>
      <c r="J104" s="189"/>
    </row>
    <row r="105" spans="1:10" x14ac:dyDescent="0.2">
      <c r="F105" s="133"/>
      <c r="G105" s="133"/>
      <c r="H105" s="133"/>
      <c r="I105" s="133"/>
      <c r="J105" s="189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NHx/0Wv9S+xKs1k5Y2CQ6+XLV8NjniflbkYKlx05Mj+Lx7uuIjsgLtGeM/yQ1JJ04IHz4Q8Alj1HTm8pk0tFA==" saltValue="lfgTexmkca2smpMhXUV0u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0AC8-AB07-4289-9D5C-7E01C8BEB8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144</v>
      </c>
      <c r="B1" s="195"/>
      <c r="C1" s="195"/>
      <c r="D1" s="195"/>
      <c r="E1" s="195"/>
      <c r="F1" s="195"/>
      <c r="G1" s="195"/>
      <c r="AG1" t="s">
        <v>145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43</v>
      </c>
      <c r="C4" s="202" t="s">
        <v>49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  <c r="Y6" s="209" t="s">
        <v>170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171</v>
      </c>
      <c r="B8" s="227" t="s">
        <v>43</v>
      </c>
      <c r="C8" s="253" t="s">
        <v>89</v>
      </c>
      <c r="D8" s="228"/>
      <c r="E8" s="229"/>
      <c r="F8" s="230"/>
      <c r="G8" s="230">
        <f>SUMIF(AG9:AG27,"&lt;&gt;NOR",G9:G27)</f>
        <v>0</v>
      </c>
      <c r="H8" s="230"/>
      <c r="I8" s="230">
        <f>SUM(I9:I27)</f>
        <v>0</v>
      </c>
      <c r="J8" s="230"/>
      <c r="K8" s="230">
        <f>SUM(K9:K27)</f>
        <v>0</v>
      </c>
      <c r="L8" s="230"/>
      <c r="M8" s="230">
        <f>SUM(M9:M27)</f>
        <v>0</v>
      </c>
      <c r="N8" s="229"/>
      <c r="O8" s="229">
        <f>SUM(O9:O27)</f>
        <v>0</v>
      </c>
      <c r="P8" s="229"/>
      <c r="Q8" s="229">
        <f>SUM(Q9:Q27)</f>
        <v>0</v>
      </c>
      <c r="R8" s="230"/>
      <c r="S8" s="230"/>
      <c r="T8" s="231"/>
      <c r="U8" s="225"/>
      <c r="V8" s="225">
        <f>SUM(V9:V27)</f>
        <v>7.05</v>
      </c>
      <c r="W8" s="225"/>
      <c r="X8" s="225"/>
      <c r="Y8" s="225"/>
      <c r="AG8" t="s">
        <v>172</v>
      </c>
    </row>
    <row r="9" spans="1:60" outlineLevel="1" x14ac:dyDescent="0.2">
      <c r="A9" s="233">
        <v>1</v>
      </c>
      <c r="B9" s="234" t="s">
        <v>173</v>
      </c>
      <c r="C9" s="254" t="s">
        <v>174</v>
      </c>
      <c r="D9" s="235" t="s">
        <v>175</v>
      </c>
      <c r="E9" s="236">
        <v>0.6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176</v>
      </c>
      <c r="S9" s="238" t="s">
        <v>177</v>
      </c>
      <c r="T9" s="239" t="s">
        <v>178</v>
      </c>
      <c r="U9" s="221">
        <v>4.7279999999999998</v>
      </c>
      <c r="V9" s="221">
        <f>ROUND(E9*U9,2)</f>
        <v>2.84</v>
      </c>
      <c r="W9" s="221"/>
      <c r="X9" s="221" t="s">
        <v>179</v>
      </c>
      <c r="Y9" s="221" t="s">
        <v>180</v>
      </c>
      <c r="Z9" s="210"/>
      <c r="AA9" s="210"/>
      <c r="AB9" s="210"/>
      <c r="AC9" s="210"/>
      <c r="AD9" s="210"/>
      <c r="AE9" s="210"/>
      <c r="AF9" s="210"/>
      <c r="AG9" s="210" t="s">
        <v>181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182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6" t="s">
        <v>184</v>
      </c>
      <c r="D11" s="223"/>
      <c r="E11" s="224">
        <v>0.6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3">
        <v>2</v>
      </c>
      <c r="B12" s="234" t="s">
        <v>186</v>
      </c>
      <c r="C12" s="254" t="s">
        <v>187</v>
      </c>
      <c r="D12" s="235" t="s">
        <v>175</v>
      </c>
      <c r="E12" s="236">
        <v>0.6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 t="s">
        <v>176</v>
      </c>
      <c r="S12" s="238" t="s">
        <v>177</v>
      </c>
      <c r="T12" s="239" t="s">
        <v>178</v>
      </c>
      <c r="U12" s="221">
        <v>1.0999999999999999E-2</v>
      </c>
      <c r="V12" s="221">
        <f>ROUND(E12*U12,2)</f>
        <v>0.01</v>
      </c>
      <c r="W12" s="221"/>
      <c r="X12" s="221" t="s">
        <v>179</v>
      </c>
      <c r="Y12" s="221" t="s">
        <v>180</v>
      </c>
      <c r="Z12" s="210"/>
      <c r="AA12" s="210"/>
      <c r="AB12" s="210"/>
      <c r="AC12" s="210"/>
      <c r="AD12" s="210"/>
      <c r="AE12" s="210"/>
      <c r="AF12" s="210"/>
      <c r="AG12" s="210" t="s">
        <v>188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5" t="s">
        <v>189</v>
      </c>
      <c r="D13" s="240"/>
      <c r="E13" s="240"/>
      <c r="F13" s="240"/>
      <c r="G13" s="24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6" t="s">
        <v>190</v>
      </c>
      <c r="D14" s="223"/>
      <c r="E14" s="224">
        <v>0.6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3">
        <v>3</v>
      </c>
      <c r="B15" s="234" t="s">
        <v>191</v>
      </c>
      <c r="C15" s="254" t="s">
        <v>192</v>
      </c>
      <c r="D15" s="235" t="s">
        <v>175</v>
      </c>
      <c r="E15" s="236">
        <v>9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 t="s">
        <v>176</v>
      </c>
      <c r="S15" s="238" t="s">
        <v>177</v>
      </c>
      <c r="T15" s="239" t="s">
        <v>178</v>
      </c>
      <c r="U15" s="221">
        <v>0</v>
      </c>
      <c r="V15" s="221">
        <f>ROUND(E15*U15,2)</f>
        <v>0</v>
      </c>
      <c r="W15" s="221"/>
      <c r="X15" s="221" t="s">
        <v>179</v>
      </c>
      <c r="Y15" s="221" t="s">
        <v>180</v>
      </c>
      <c r="Z15" s="210"/>
      <c r="AA15" s="210"/>
      <c r="AB15" s="210"/>
      <c r="AC15" s="210"/>
      <c r="AD15" s="210"/>
      <c r="AE15" s="210"/>
      <c r="AF15" s="210"/>
      <c r="AG15" s="210" t="s">
        <v>188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5" t="s">
        <v>189</v>
      </c>
      <c r="D16" s="240"/>
      <c r="E16" s="240"/>
      <c r="F16" s="240"/>
      <c r="G16" s="24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6" t="s">
        <v>193</v>
      </c>
      <c r="D17" s="223"/>
      <c r="E17" s="224">
        <v>9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3">
        <v>4</v>
      </c>
      <c r="B18" s="234" t="s">
        <v>194</v>
      </c>
      <c r="C18" s="254" t="s">
        <v>195</v>
      </c>
      <c r="D18" s="235" t="s">
        <v>175</v>
      </c>
      <c r="E18" s="236">
        <v>0.6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 t="s">
        <v>176</v>
      </c>
      <c r="S18" s="238" t="s">
        <v>177</v>
      </c>
      <c r="T18" s="239" t="s">
        <v>178</v>
      </c>
      <c r="U18" s="221">
        <v>1.0680000000000001</v>
      </c>
      <c r="V18" s="221">
        <f>ROUND(E18*U18,2)</f>
        <v>0.64</v>
      </c>
      <c r="W18" s="221"/>
      <c r="X18" s="221" t="s">
        <v>179</v>
      </c>
      <c r="Y18" s="221" t="s">
        <v>180</v>
      </c>
      <c r="Z18" s="210"/>
      <c r="AA18" s="210"/>
      <c r="AB18" s="210"/>
      <c r="AC18" s="210"/>
      <c r="AD18" s="210"/>
      <c r="AE18" s="210"/>
      <c r="AF18" s="210"/>
      <c r="AG18" s="210" t="s">
        <v>188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5" t="s">
        <v>196</v>
      </c>
      <c r="D19" s="240"/>
      <c r="E19" s="240"/>
      <c r="F19" s="240"/>
      <c r="G19" s="240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6" t="s">
        <v>190</v>
      </c>
      <c r="D20" s="223"/>
      <c r="E20" s="224">
        <v>0.6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3">
        <v>5</v>
      </c>
      <c r="B21" s="234" t="s">
        <v>197</v>
      </c>
      <c r="C21" s="254" t="s">
        <v>198</v>
      </c>
      <c r="D21" s="235" t="s">
        <v>175</v>
      </c>
      <c r="E21" s="236">
        <v>2.4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176</v>
      </c>
      <c r="S21" s="238" t="s">
        <v>177</v>
      </c>
      <c r="T21" s="239" t="s">
        <v>178</v>
      </c>
      <c r="U21" s="221">
        <v>0.998</v>
      </c>
      <c r="V21" s="221">
        <f>ROUND(E21*U21,2)</f>
        <v>2.4</v>
      </c>
      <c r="W21" s="221"/>
      <c r="X21" s="221" t="s">
        <v>179</v>
      </c>
      <c r="Y21" s="221" t="s">
        <v>180</v>
      </c>
      <c r="Z21" s="210"/>
      <c r="AA21" s="210"/>
      <c r="AB21" s="210"/>
      <c r="AC21" s="210"/>
      <c r="AD21" s="210"/>
      <c r="AE21" s="210"/>
      <c r="AF21" s="210"/>
      <c r="AG21" s="210" t="s">
        <v>181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5" t="s">
        <v>196</v>
      </c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6" t="s">
        <v>199</v>
      </c>
      <c r="D23" s="223"/>
      <c r="E23" s="224">
        <v>2.4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3">
        <v>6</v>
      </c>
      <c r="B24" s="234" t="s">
        <v>200</v>
      </c>
      <c r="C24" s="254" t="s">
        <v>201</v>
      </c>
      <c r="D24" s="235" t="s">
        <v>175</v>
      </c>
      <c r="E24" s="236">
        <v>0.6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 t="s">
        <v>176</v>
      </c>
      <c r="S24" s="238" t="s">
        <v>177</v>
      </c>
      <c r="T24" s="239" t="s">
        <v>178</v>
      </c>
      <c r="U24" s="221">
        <v>1.9379999999999999</v>
      </c>
      <c r="V24" s="221">
        <f>ROUND(E24*U24,2)</f>
        <v>1.1599999999999999</v>
      </c>
      <c r="W24" s="221"/>
      <c r="X24" s="221" t="s">
        <v>179</v>
      </c>
      <c r="Y24" s="221" t="s">
        <v>180</v>
      </c>
      <c r="Z24" s="210"/>
      <c r="AA24" s="210"/>
      <c r="AB24" s="210"/>
      <c r="AC24" s="210"/>
      <c r="AD24" s="210"/>
      <c r="AE24" s="210"/>
      <c r="AF24" s="210"/>
      <c r="AG24" s="210" t="s">
        <v>181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6" t="s">
        <v>190</v>
      </c>
      <c r="D25" s="223"/>
      <c r="E25" s="224">
        <v>0.6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7</v>
      </c>
      <c r="B26" s="234" t="s">
        <v>202</v>
      </c>
      <c r="C26" s="254" t="s">
        <v>203</v>
      </c>
      <c r="D26" s="235" t="s">
        <v>175</v>
      </c>
      <c r="E26" s="236">
        <v>0.6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176</v>
      </c>
      <c r="S26" s="238" t="s">
        <v>177</v>
      </c>
      <c r="T26" s="239" t="s">
        <v>178</v>
      </c>
      <c r="U26" s="221">
        <v>0</v>
      </c>
      <c r="V26" s="221">
        <f>ROUND(E26*U26,2)</f>
        <v>0</v>
      </c>
      <c r="W26" s="221"/>
      <c r="X26" s="221" t="s">
        <v>179</v>
      </c>
      <c r="Y26" s="221" t="s">
        <v>180</v>
      </c>
      <c r="Z26" s="210"/>
      <c r="AA26" s="210"/>
      <c r="AB26" s="210"/>
      <c r="AC26" s="210"/>
      <c r="AD26" s="210"/>
      <c r="AE26" s="210"/>
      <c r="AF26" s="210"/>
      <c r="AG26" s="210" t="s">
        <v>188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6" t="s">
        <v>204</v>
      </c>
      <c r="D27" s="223"/>
      <c r="E27" s="224">
        <v>0.6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171</v>
      </c>
      <c r="B28" s="227" t="s">
        <v>50</v>
      </c>
      <c r="C28" s="253" t="s">
        <v>91</v>
      </c>
      <c r="D28" s="228"/>
      <c r="E28" s="229"/>
      <c r="F28" s="230"/>
      <c r="G28" s="230">
        <f>SUMIF(AG29:AG39,"&lt;&gt;NOR",G29:G39)</f>
        <v>0</v>
      </c>
      <c r="H28" s="230"/>
      <c r="I28" s="230">
        <f>SUM(I29:I39)</f>
        <v>0</v>
      </c>
      <c r="J28" s="230"/>
      <c r="K28" s="230">
        <f>SUM(K29:K39)</f>
        <v>0</v>
      </c>
      <c r="L28" s="230"/>
      <c r="M28" s="230">
        <f>SUM(M29:M39)</f>
        <v>0</v>
      </c>
      <c r="N28" s="229"/>
      <c r="O28" s="229">
        <f>SUM(O29:O39)</f>
        <v>2.35</v>
      </c>
      <c r="P28" s="229"/>
      <c r="Q28" s="229">
        <f>SUM(Q29:Q39)</f>
        <v>0</v>
      </c>
      <c r="R28" s="230"/>
      <c r="S28" s="230"/>
      <c r="T28" s="231"/>
      <c r="U28" s="225"/>
      <c r="V28" s="225">
        <f>SUM(V29:V39)</f>
        <v>3.4</v>
      </c>
      <c r="W28" s="225"/>
      <c r="X28" s="225"/>
      <c r="Y28" s="225"/>
      <c r="AG28" t="s">
        <v>172</v>
      </c>
    </row>
    <row r="29" spans="1:60" outlineLevel="1" x14ac:dyDescent="0.2">
      <c r="A29" s="233">
        <v>8</v>
      </c>
      <c r="B29" s="234" t="s">
        <v>205</v>
      </c>
      <c r="C29" s="254" t="s">
        <v>206</v>
      </c>
      <c r="D29" s="235" t="s">
        <v>175</v>
      </c>
      <c r="E29" s="236">
        <v>0.15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2.5251399999999999</v>
      </c>
      <c r="O29" s="236">
        <f>ROUND(E29*N29,2)</f>
        <v>0.38</v>
      </c>
      <c r="P29" s="236">
        <v>0</v>
      </c>
      <c r="Q29" s="236">
        <f>ROUND(E29*P29,2)</f>
        <v>0</v>
      </c>
      <c r="R29" s="238" t="s">
        <v>207</v>
      </c>
      <c r="S29" s="238" t="s">
        <v>177</v>
      </c>
      <c r="T29" s="239" t="s">
        <v>178</v>
      </c>
      <c r="U29" s="221">
        <v>1.17</v>
      </c>
      <c r="V29" s="221">
        <f>ROUND(E29*U29,2)</f>
        <v>0.18</v>
      </c>
      <c r="W29" s="221"/>
      <c r="X29" s="221" t="s">
        <v>179</v>
      </c>
      <c r="Y29" s="221" t="s">
        <v>180</v>
      </c>
      <c r="Z29" s="210"/>
      <c r="AA29" s="210"/>
      <c r="AB29" s="210"/>
      <c r="AC29" s="210"/>
      <c r="AD29" s="210"/>
      <c r="AE29" s="210"/>
      <c r="AF29" s="210"/>
      <c r="AG29" s="210" t="s">
        <v>181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5" t="s">
        <v>208</v>
      </c>
      <c r="D30" s="240"/>
      <c r="E30" s="240"/>
      <c r="F30" s="240"/>
      <c r="G30" s="240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6" t="s">
        <v>209</v>
      </c>
      <c r="D31" s="223"/>
      <c r="E31" s="224">
        <v>0.15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3">
        <v>9</v>
      </c>
      <c r="B32" s="234" t="s">
        <v>210</v>
      </c>
      <c r="C32" s="254" t="s">
        <v>211</v>
      </c>
      <c r="D32" s="235" t="s">
        <v>175</v>
      </c>
      <c r="E32" s="236">
        <v>0.6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2.5249999999999999</v>
      </c>
      <c r="O32" s="236">
        <f>ROUND(E32*N32,2)</f>
        <v>1.52</v>
      </c>
      <c r="P32" s="236">
        <v>0</v>
      </c>
      <c r="Q32" s="236">
        <f>ROUND(E32*P32,2)</f>
        <v>0</v>
      </c>
      <c r="R32" s="238" t="s">
        <v>207</v>
      </c>
      <c r="S32" s="238" t="s">
        <v>177</v>
      </c>
      <c r="T32" s="239" t="s">
        <v>178</v>
      </c>
      <c r="U32" s="221">
        <v>0.48</v>
      </c>
      <c r="V32" s="221">
        <f>ROUND(E32*U32,2)</f>
        <v>0.28999999999999998</v>
      </c>
      <c r="W32" s="221"/>
      <c r="X32" s="221" t="s">
        <v>179</v>
      </c>
      <c r="Y32" s="221" t="s">
        <v>180</v>
      </c>
      <c r="Z32" s="210"/>
      <c r="AA32" s="210"/>
      <c r="AB32" s="210"/>
      <c r="AC32" s="210"/>
      <c r="AD32" s="210"/>
      <c r="AE32" s="210"/>
      <c r="AF32" s="210"/>
      <c r="AG32" s="210" t="s">
        <v>181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212</v>
      </c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6" t="s">
        <v>213</v>
      </c>
      <c r="D34" s="223"/>
      <c r="E34" s="224">
        <v>0.6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10</v>
      </c>
      <c r="B35" s="234" t="s">
        <v>214</v>
      </c>
      <c r="C35" s="254" t="s">
        <v>215</v>
      </c>
      <c r="D35" s="235" t="s">
        <v>216</v>
      </c>
      <c r="E35" s="236">
        <v>0.09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1.0211600000000001</v>
      </c>
      <c r="O35" s="236">
        <f>ROUND(E35*N35,2)</f>
        <v>0.09</v>
      </c>
      <c r="P35" s="236">
        <v>0</v>
      </c>
      <c r="Q35" s="236">
        <f>ROUND(E35*P35,2)</f>
        <v>0</v>
      </c>
      <c r="R35" s="238" t="s">
        <v>217</v>
      </c>
      <c r="S35" s="238" t="s">
        <v>177</v>
      </c>
      <c r="T35" s="239" t="s">
        <v>178</v>
      </c>
      <c r="U35" s="221">
        <v>23.530999999999999</v>
      </c>
      <c r="V35" s="221">
        <f>ROUND(E35*U35,2)</f>
        <v>2.12</v>
      </c>
      <c r="W35" s="221"/>
      <c r="X35" s="221" t="s">
        <v>179</v>
      </c>
      <c r="Y35" s="221" t="s">
        <v>180</v>
      </c>
      <c r="Z35" s="210"/>
      <c r="AA35" s="210"/>
      <c r="AB35" s="210"/>
      <c r="AC35" s="210"/>
      <c r="AD35" s="210"/>
      <c r="AE35" s="210"/>
      <c r="AF35" s="210"/>
      <c r="AG35" s="210" t="s">
        <v>181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6" t="s">
        <v>218</v>
      </c>
      <c r="D36" s="223"/>
      <c r="E36" s="224">
        <v>0.09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3">
        <v>11</v>
      </c>
      <c r="B37" s="234" t="s">
        <v>219</v>
      </c>
      <c r="C37" s="254" t="s">
        <v>220</v>
      </c>
      <c r="D37" s="235" t="s">
        <v>175</v>
      </c>
      <c r="E37" s="236">
        <v>0.14399999999999999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2.5249999999999999</v>
      </c>
      <c r="O37" s="236">
        <f>ROUND(E37*N37,2)</f>
        <v>0.36</v>
      </c>
      <c r="P37" s="236">
        <v>0</v>
      </c>
      <c r="Q37" s="236">
        <f>ROUND(E37*P37,2)</f>
        <v>0</v>
      </c>
      <c r="R37" s="238" t="s">
        <v>221</v>
      </c>
      <c r="S37" s="238" t="s">
        <v>177</v>
      </c>
      <c r="T37" s="239" t="s">
        <v>178</v>
      </c>
      <c r="U37" s="221">
        <v>5.6</v>
      </c>
      <c r="V37" s="221">
        <f>ROUND(E37*U37,2)</f>
        <v>0.81</v>
      </c>
      <c r="W37" s="221"/>
      <c r="X37" s="221" t="s">
        <v>179</v>
      </c>
      <c r="Y37" s="221" t="s">
        <v>180</v>
      </c>
      <c r="Z37" s="210"/>
      <c r="AA37" s="210"/>
      <c r="AB37" s="210"/>
      <c r="AC37" s="210"/>
      <c r="AD37" s="210"/>
      <c r="AE37" s="210"/>
      <c r="AF37" s="210"/>
      <c r="AG37" s="210" t="s">
        <v>181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222</v>
      </c>
      <c r="D38" s="240"/>
      <c r="E38" s="240"/>
      <c r="F38" s="240"/>
      <c r="G38" s="240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6" t="s">
        <v>223</v>
      </c>
      <c r="D39" s="223"/>
      <c r="E39" s="224">
        <v>0.14399999999999999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171</v>
      </c>
      <c r="B40" s="227" t="s">
        <v>52</v>
      </c>
      <c r="C40" s="253" t="s">
        <v>92</v>
      </c>
      <c r="D40" s="228"/>
      <c r="E40" s="229"/>
      <c r="F40" s="230"/>
      <c r="G40" s="230">
        <f>SUMIF(AG41:AG75,"&lt;&gt;NOR",G41:G75)</f>
        <v>0</v>
      </c>
      <c r="H40" s="230"/>
      <c r="I40" s="230">
        <f>SUM(I41:I75)</f>
        <v>0</v>
      </c>
      <c r="J40" s="230"/>
      <c r="K40" s="230">
        <f>SUM(K41:K75)</f>
        <v>0</v>
      </c>
      <c r="L40" s="230"/>
      <c r="M40" s="230">
        <f>SUM(M41:M75)</f>
        <v>0</v>
      </c>
      <c r="N40" s="229"/>
      <c r="O40" s="229">
        <f>SUM(O41:O75)</f>
        <v>3.51</v>
      </c>
      <c r="P40" s="229"/>
      <c r="Q40" s="229">
        <f>SUM(Q41:Q75)</f>
        <v>0</v>
      </c>
      <c r="R40" s="230"/>
      <c r="S40" s="230"/>
      <c r="T40" s="231"/>
      <c r="U40" s="225"/>
      <c r="V40" s="225">
        <f>SUM(V41:V75)</f>
        <v>101.59</v>
      </c>
      <c r="W40" s="225"/>
      <c r="X40" s="225"/>
      <c r="Y40" s="225"/>
      <c r="AG40" t="s">
        <v>172</v>
      </c>
    </row>
    <row r="41" spans="1:60" ht="22.5" outlineLevel="1" x14ac:dyDescent="0.2">
      <c r="A41" s="233">
        <v>12</v>
      </c>
      <c r="B41" s="234" t="s">
        <v>224</v>
      </c>
      <c r="C41" s="254" t="s">
        <v>225</v>
      </c>
      <c r="D41" s="235" t="s">
        <v>226</v>
      </c>
      <c r="E41" s="236">
        <v>6.4874999999999998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0.17230000000000001</v>
      </c>
      <c r="O41" s="236">
        <f>ROUND(E41*N41,2)</f>
        <v>1.1200000000000001</v>
      </c>
      <c r="P41" s="236">
        <v>0</v>
      </c>
      <c r="Q41" s="236">
        <f>ROUND(E41*P41,2)</f>
        <v>0</v>
      </c>
      <c r="R41" s="238" t="s">
        <v>207</v>
      </c>
      <c r="S41" s="238" t="s">
        <v>177</v>
      </c>
      <c r="T41" s="239" t="s">
        <v>178</v>
      </c>
      <c r="U41" s="221">
        <v>0.59</v>
      </c>
      <c r="V41" s="221">
        <f>ROUND(E41*U41,2)</f>
        <v>3.83</v>
      </c>
      <c r="W41" s="221"/>
      <c r="X41" s="221" t="s">
        <v>179</v>
      </c>
      <c r="Y41" s="221" t="s">
        <v>180</v>
      </c>
      <c r="Z41" s="210"/>
      <c r="AA41" s="210"/>
      <c r="AB41" s="210"/>
      <c r="AC41" s="210"/>
      <c r="AD41" s="210"/>
      <c r="AE41" s="210"/>
      <c r="AF41" s="210"/>
      <c r="AG41" s="210" t="s">
        <v>181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6" t="s">
        <v>227</v>
      </c>
      <c r="D42" s="223"/>
      <c r="E42" s="224">
        <v>1.4115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6" t="s">
        <v>228</v>
      </c>
      <c r="D43" s="223"/>
      <c r="E43" s="224">
        <v>5.0759999999999996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3">
        <v>13</v>
      </c>
      <c r="B44" s="234" t="s">
        <v>229</v>
      </c>
      <c r="C44" s="254" t="s">
        <v>230</v>
      </c>
      <c r="D44" s="235" t="s">
        <v>231</v>
      </c>
      <c r="E44" s="236">
        <v>4.1399999999999997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2.0500000000000002E-3</v>
      </c>
      <c r="O44" s="236">
        <f>ROUND(E44*N44,2)</f>
        <v>0.01</v>
      </c>
      <c r="P44" s="236">
        <v>0</v>
      </c>
      <c r="Q44" s="236">
        <f>ROUND(E44*P44,2)</f>
        <v>0</v>
      </c>
      <c r="R44" s="238" t="s">
        <v>207</v>
      </c>
      <c r="S44" s="238" t="s">
        <v>177</v>
      </c>
      <c r="T44" s="239" t="s">
        <v>178</v>
      </c>
      <c r="U44" s="221">
        <v>0.42599999999999999</v>
      </c>
      <c r="V44" s="221">
        <f>ROUND(E44*U44,2)</f>
        <v>1.76</v>
      </c>
      <c r="W44" s="221"/>
      <c r="X44" s="221" t="s">
        <v>179</v>
      </c>
      <c r="Y44" s="221" t="s">
        <v>180</v>
      </c>
      <c r="Z44" s="210"/>
      <c r="AA44" s="210"/>
      <c r="AB44" s="210"/>
      <c r="AC44" s="210"/>
      <c r="AD44" s="210"/>
      <c r="AE44" s="210"/>
      <c r="AF44" s="210"/>
      <c r="AG44" s="210" t="s">
        <v>181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232</v>
      </c>
      <c r="D45" s="240"/>
      <c r="E45" s="240"/>
      <c r="F45" s="240"/>
      <c r="G45" s="240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 t="s">
        <v>233</v>
      </c>
      <c r="D46" s="241"/>
      <c r="E46" s="241"/>
      <c r="F46" s="241"/>
      <c r="G46" s="24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6" t="s">
        <v>235</v>
      </c>
      <c r="D47" s="223"/>
      <c r="E47" s="224">
        <v>4.1399999999999997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3">
        <v>14</v>
      </c>
      <c r="B48" s="234" t="s">
        <v>236</v>
      </c>
      <c r="C48" s="254" t="s">
        <v>237</v>
      </c>
      <c r="D48" s="235" t="s">
        <v>238</v>
      </c>
      <c r="E48" s="236">
        <v>1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2.6509999999999999E-2</v>
      </c>
      <c r="O48" s="236">
        <f>ROUND(E48*N48,2)</f>
        <v>0.03</v>
      </c>
      <c r="P48" s="236">
        <v>0</v>
      </c>
      <c r="Q48" s="236">
        <f>ROUND(E48*P48,2)</f>
        <v>0</v>
      </c>
      <c r="R48" s="238" t="s">
        <v>207</v>
      </c>
      <c r="S48" s="238" t="s">
        <v>177</v>
      </c>
      <c r="T48" s="239" t="s">
        <v>239</v>
      </c>
      <c r="U48" s="221">
        <v>0.24199999999999999</v>
      </c>
      <c r="V48" s="221">
        <f>ROUND(E48*U48,2)</f>
        <v>0.24</v>
      </c>
      <c r="W48" s="221"/>
      <c r="X48" s="221" t="s">
        <v>179</v>
      </c>
      <c r="Y48" s="221" t="s">
        <v>180</v>
      </c>
      <c r="Z48" s="210"/>
      <c r="AA48" s="210"/>
      <c r="AB48" s="210"/>
      <c r="AC48" s="210"/>
      <c r="AD48" s="210"/>
      <c r="AE48" s="210"/>
      <c r="AF48" s="210"/>
      <c r="AG48" s="210" t="s">
        <v>181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6" t="s">
        <v>240</v>
      </c>
      <c r="D49" s="223"/>
      <c r="E49" s="224">
        <v>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3">
        <v>15</v>
      </c>
      <c r="B50" s="234" t="s">
        <v>241</v>
      </c>
      <c r="C50" s="254" t="s">
        <v>242</v>
      </c>
      <c r="D50" s="235" t="s">
        <v>226</v>
      </c>
      <c r="E50" s="236">
        <v>33.127000000000002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1.583E-2</v>
      </c>
      <c r="O50" s="236">
        <f>ROUND(E50*N50,2)</f>
        <v>0.52</v>
      </c>
      <c r="P50" s="236">
        <v>0</v>
      </c>
      <c r="Q50" s="236">
        <f>ROUND(E50*P50,2)</f>
        <v>0</v>
      </c>
      <c r="R50" s="238" t="s">
        <v>207</v>
      </c>
      <c r="S50" s="238" t="s">
        <v>177</v>
      </c>
      <c r="T50" s="239" t="s">
        <v>178</v>
      </c>
      <c r="U50" s="221">
        <v>0.37</v>
      </c>
      <c r="V50" s="221">
        <f>ROUND(E50*U50,2)</f>
        <v>12.26</v>
      </c>
      <c r="W50" s="221"/>
      <c r="X50" s="221" t="s">
        <v>179</v>
      </c>
      <c r="Y50" s="221" t="s">
        <v>180</v>
      </c>
      <c r="Z50" s="210"/>
      <c r="AA50" s="210"/>
      <c r="AB50" s="210"/>
      <c r="AC50" s="210"/>
      <c r="AD50" s="210"/>
      <c r="AE50" s="210"/>
      <c r="AF50" s="210"/>
      <c r="AG50" s="210" t="s">
        <v>181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243</v>
      </c>
      <c r="D51" s="240"/>
      <c r="E51" s="240"/>
      <c r="F51" s="240"/>
      <c r="G51" s="240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6" t="s">
        <v>244</v>
      </c>
      <c r="D52" s="223"/>
      <c r="E52" s="224">
        <v>33.127000000000002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33">
        <v>16</v>
      </c>
      <c r="B53" s="234" t="s">
        <v>245</v>
      </c>
      <c r="C53" s="254" t="s">
        <v>246</v>
      </c>
      <c r="D53" s="235" t="s">
        <v>226</v>
      </c>
      <c r="E53" s="236">
        <v>25.468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5.6349999999999997E-2</v>
      </c>
      <c r="O53" s="236">
        <f>ROUND(E53*N53,2)</f>
        <v>1.44</v>
      </c>
      <c r="P53" s="236">
        <v>0</v>
      </c>
      <c r="Q53" s="236">
        <f>ROUND(E53*P53,2)</f>
        <v>0</v>
      </c>
      <c r="R53" s="238" t="s">
        <v>207</v>
      </c>
      <c r="S53" s="238" t="s">
        <v>177</v>
      </c>
      <c r="T53" s="239" t="s">
        <v>178</v>
      </c>
      <c r="U53" s="221">
        <v>1.673</v>
      </c>
      <c r="V53" s="221">
        <f>ROUND(E53*U53,2)</f>
        <v>42.61</v>
      </c>
      <c r="W53" s="221"/>
      <c r="X53" s="221" t="s">
        <v>179</v>
      </c>
      <c r="Y53" s="221" t="s">
        <v>180</v>
      </c>
      <c r="Z53" s="210"/>
      <c r="AA53" s="210"/>
      <c r="AB53" s="210"/>
      <c r="AC53" s="210"/>
      <c r="AD53" s="210"/>
      <c r="AE53" s="210"/>
      <c r="AF53" s="210"/>
      <c r="AG53" s="210" t="s">
        <v>181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55" t="s">
        <v>247</v>
      </c>
      <c r="D54" s="240"/>
      <c r="E54" s="240"/>
      <c r="F54" s="240"/>
      <c r="G54" s="240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2" t="str">
        <f>C54</f>
        <v>zřízení nosné konstrukce příčky, vložení tepelné izolace tl. do 5 cm, montáž desek, tmelení spár Q2 a úprava rohů. Včetně dodávek materiálu.</v>
      </c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6" t="s">
        <v>248</v>
      </c>
      <c r="D55" s="223"/>
      <c r="E55" s="224">
        <v>25.468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5" outlineLevel="1" x14ac:dyDescent="0.2">
      <c r="A56" s="243">
        <v>17</v>
      </c>
      <c r="B56" s="244" t="s">
        <v>249</v>
      </c>
      <c r="C56" s="258" t="s">
        <v>250</v>
      </c>
      <c r="D56" s="245" t="s">
        <v>238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1.934E-2</v>
      </c>
      <c r="O56" s="246">
        <f>ROUND(E56*N56,2)</f>
        <v>0.02</v>
      </c>
      <c r="P56" s="246">
        <v>0</v>
      </c>
      <c r="Q56" s="246">
        <f>ROUND(E56*P56,2)</f>
        <v>0</v>
      </c>
      <c r="R56" s="248" t="s">
        <v>207</v>
      </c>
      <c r="S56" s="248" t="s">
        <v>177</v>
      </c>
      <c r="T56" s="249" t="s">
        <v>178</v>
      </c>
      <c r="U56" s="221">
        <v>0.997</v>
      </c>
      <c r="V56" s="221">
        <f>ROUND(E56*U56,2)</f>
        <v>1</v>
      </c>
      <c r="W56" s="221"/>
      <c r="X56" s="221" t="s">
        <v>179</v>
      </c>
      <c r="Y56" s="221" t="s">
        <v>180</v>
      </c>
      <c r="Z56" s="210"/>
      <c r="AA56" s="210"/>
      <c r="AB56" s="210"/>
      <c r="AC56" s="210"/>
      <c r="AD56" s="210"/>
      <c r="AE56" s="210"/>
      <c r="AF56" s="210"/>
      <c r="AG56" s="210" t="s">
        <v>181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3">
        <v>18</v>
      </c>
      <c r="B57" s="234" t="s">
        <v>251</v>
      </c>
      <c r="C57" s="254" t="s">
        <v>252</v>
      </c>
      <c r="D57" s="235" t="s">
        <v>238</v>
      </c>
      <c r="E57" s="236">
        <v>3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207</v>
      </c>
      <c r="S57" s="238" t="s">
        <v>253</v>
      </c>
      <c r="T57" s="239" t="s">
        <v>178</v>
      </c>
      <c r="U57" s="221">
        <v>5.85</v>
      </c>
      <c r="V57" s="221">
        <f>ROUND(E57*U57,2)</f>
        <v>17.55</v>
      </c>
      <c r="W57" s="221"/>
      <c r="X57" s="221" t="s">
        <v>179</v>
      </c>
      <c r="Y57" s="221" t="s">
        <v>180</v>
      </c>
      <c r="Z57" s="210"/>
      <c r="AA57" s="210"/>
      <c r="AB57" s="210"/>
      <c r="AC57" s="210"/>
      <c r="AD57" s="210"/>
      <c r="AE57" s="210"/>
      <c r="AF57" s="210"/>
      <c r="AG57" s="210" t="s">
        <v>181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9" t="s">
        <v>583</v>
      </c>
      <c r="D58" s="250"/>
      <c r="E58" s="250"/>
      <c r="F58" s="250"/>
      <c r="G58" s="250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7" t="s">
        <v>254</v>
      </c>
      <c r="D59" s="241"/>
      <c r="E59" s="241"/>
      <c r="F59" s="241"/>
      <c r="G59" s="24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234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7" t="s">
        <v>255</v>
      </c>
      <c r="D60" s="241"/>
      <c r="E60" s="241"/>
      <c r="F60" s="241"/>
      <c r="G60" s="24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7" t="s">
        <v>256</v>
      </c>
      <c r="D61" s="241"/>
      <c r="E61" s="241"/>
      <c r="F61" s="241"/>
      <c r="G61" s="24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234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2" t="str">
        <f>C61</f>
        <v>- standardního tmelení Q2, to je: základní tmelení Q1+ dodatečné tmelení (tmelení najemno) a případné přebroušení.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6" t="s">
        <v>257</v>
      </c>
      <c r="D62" s="223"/>
      <c r="E62" s="224">
        <v>3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3">
        <v>19</v>
      </c>
      <c r="B63" s="234" t="s">
        <v>258</v>
      </c>
      <c r="C63" s="254" t="s">
        <v>259</v>
      </c>
      <c r="D63" s="235" t="s">
        <v>226</v>
      </c>
      <c r="E63" s="236">
        <v>2.0699999999999998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0.11219</v>
      </c>
      <c r="O63" s="236">
        <f>ROUND(E63*N63,2)</f>
        <v>0.23</v>
      </c>
      <c r="P63" s="236">
        <v>0</v>
      </c>
      <c r="Q63" s="236">
        <f>ROUND(E63*P63,2)</f>
        <v>0</v>
      </c>
      <c r="R63" s="238" t="s">
        <v>207</v>
      </c>
      <c r="S63" s="238" t="s">
        <v>177</v>
      </c>
      <c r="T63" s="239" t="s">
        <v>178</v>
      </c>
      <c r="U63" s="221">
        <v>0.55488999999999999</v>
      </c>
      <c r="V63" s="221">
        <f>ROUND(E63*U63,2)</f>
        <v>1.1499999999999999</v>
      </c>
      <c r="W63" s="221"/>
      <c r="X63" s="221" t="s">
        <v>179</v>
      </c>
      <c r="Y63" s="221" t="s">
        <v>180</v>
      </c>
      <c r="Z63" s="210"/>
      <c r="AA63" s="210"/>
      <c r="AB63" s="210"/>
      <c r="AC63" s="210"/>
      <c r="AD63" s="210"/>
      <c r="AE63" s="210"/>
      <c r="AF63" s="210"/>
      <c r="AG63" s="210" t="s">
        <v>181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5" t="s">
        <v>260</v>
      </c>
      <c r="D64" s="240"/>
      <c r="E64" s="240"/>
      <c r="F64" s="240"/>
      <c r="G64" s="240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6" t="s">
        <v>261</v>
      </c>
      <c r="D65" s="223"/>
      <c r="E65" s="224">
        <v>2.0699999999999998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45" outlineLevel="1" x14ac:dyDescent="0.2">
      <c r="A66" s="233">
        <v>20</v>
      </c>
      <c r="B66" s="234" t="s">
        <v>262</v>
      </c>
      <c r="C66" s="254" t="s">
        <v>263</v>
      </c>
      <c r="D66" s="235" t="s">
        <v>226</v>
      </c>
      <c r="E66" s="236">
        <v>3.2320000000000002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1.525E-2</v>
      </c>
      <c r="O66" s="236">
        <f>ROUND(E66*N66,2)</f>
        <v>0.05</v>
      </c>
      <c r="P66" s="236">
        <v>0</v>
      </c>
      <c r="Q66" s="236">
        <f>ROUND(E66*P66,2)</f>
        <v>0</v>
      </c>
      <c r="R66" s="238" t="s">
        <v>207</v>
      </c>
      <c r="S66" s="238" t="s">
        <v>177</v>
      </c>
      <c r="T66" s="239" t="s">
        <v>178</v>
      </c>
      <c r="U66" s="221">
        <v>0.8</v>
      </c>
      <c r="V66" s="221">
        <f>ROUND(E66*U66,2)</f>
        <v>2.59</v>
      </c>
      <c r="W66" s="221"/>
      <c r="X66" s="221" t="s">
        <v>179</v>
      </c>
      <c r="Y66" s="221" t="s">
        <v>180</v>
      </c>
      <c r="Z66" s="210"/>
      <c r="AA66" s="210"/>
      <c r="AB66" s="210"/>
      <c r="AC66" s="210"/>
      <c r="AD66" s="210"/>
      <c r="AE66" s="210"/>
      <c r="AF66" s="210"/>
      <c r="AG66" s="210" t="s">
        <v>181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9" t="s">
        <v>583</v>
      </c>
      <c r="D67" s="250"/>
      <c r="E67" s="250"/>
      <c r="F67" s="250"/>
      <c r="G67" s="250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234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7" t="s">
        <v>254</v>
      </c>
      <c r="D68" s="241"/>
      <c r="E68" s="241"/>
      <c r="F68" s="241"/>
      <c r="G68" s="24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234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7" t="s">
        <v>255</v>
      </c>
      <c r="D69" s="241"/>
      <c r="E69" s="241"/>
      <c r="F69" s="241"/>
      <c r="G69" s="24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234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7" t="s">
        <v>256</v>
      </c>
      <c r="D70" s="241"/>
      <c r="E70" s="241"/>
      <c r="F70" s="241"/>
      <c r="G70" s="24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2" t="str">
        <f>C70</f>
        <v>- standardního tmelení Q2, to je: základní tmelení Q1+ dodatečné tmelení (tmelení najemno) a případné přebroušení.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 t="s">
        <v>264</v>
      </c>
      <c r="D71" s="223"/>
      <c r="E71" s="224">
        <v>3.2320000000000002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3">
        <v>21</v>
      </c>
      <c r="B72" s="234" t="s">
        <v>265</v>
      </c>
      <c r="C72" s="254" t="s">
        <v>266</v>
      </c>
      <c r="D72" s="235" t="s">
        <v>231</v>
      </c>
      <c r="E72" s="236">
        <v>43.25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2.0500000000000002E-3</v>
      </c>
      <c r="O72" s="236">
        <f>ROUND(E72*N72,2)</f>
        <v>0.09</v>
      </c>
      <c r="P72" s="236">
        <v>0</v>
      </c>
      <c r="Q72" s="236">
        <f>ROUND(E72*P72,2)</f>
        <v>0</v>
      </c>
      <c r="R72" s="238"/>
      <c r="S72" s="238" t="s">
        <v>267</v>
      </c>
      <c r="T72" s="239" t="s">
        <v>268</v>
      </c>
      <c r="U72" s="221">
        <v>0.43</v>
      </c>
      <c r="V72" s="221">
        <f>ROUND(E72*U72,2)</f>
        <v>18.600000000000001</v>
      </c>
      <c r="W72" s="221"/>
      <c r="X72" s="221" t="s">
        <v>179</v>
      </c>
      <c r="Y72" s="221" t="s">
        <v>180</v>
      </c>
      <c r="Z72" s="210"/>
      <c r="AA72" s="210"/>
      <c r="AB72" s="210"/>
      <c r="AC72" s="210"/>
      <c r="AD72" s="210"/>
      <c r="AE72" s="210"/>
      <c r="AF72" s="210"/>
      <c r="AG72" s="210" t="s">
        <v>181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233</v>
      </c>
      <c r="D73" s="250"/>
      <c r="E73" s="250"/>
      <c r="F73" s="250"/>
      <c r="G73" s="250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234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6" t="s">
        <v>269</v>
      </c>
      <c r="D74" s="223"/>
      <c r="E74" s="224">
        <v>9.41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6" t="s">
        <v>270</v>
      </c>
      <c r="D75" s="223"/>
      <c r="E75" s="224">
        <v>33.840000000000003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6" t="s">
        <v>171</v>
      </c>
      <c r="B76" s="227" t="s">
        <v>97</v>
      </c>
      <c r="C76" s="253" t="s">
        <v>98</v>
      </c>
      <c r="D76" s="228"/>
      <c r="E76" s="229"/>
      <c r="F76" s="230"/>
      <c r="G76" s="230">
        <f>SUMIF(AG77:AG96,"&lt;&gt;NOR",G77:G96)</f>
        <v>0</v>
      </c>
      <c r="H76" s="230"/>
      <c r="I76" s="230">
        <f>SUM(I77:I96)</f>
        <v>0</v>
      </c>
      <c r="J76" s="230"/>
      <c r="K76" s="230">
        <f>SUM(K77:K96)</f>
        <v>0</v>
      </c>
      <c r="L76" s="230"/>
      <c r="M76" s="230">
        <f>SUM(M77:M96)</f>
        <v>0</v>
      </c>
      <c r="N76" s="229"/>
      <c r="O76" s="229">
        <f>SUM(O77:O96)</f>
        <v>7.13</v>
      </c>
      <c r="P76" s="229"/>
      <c r="Q76" s="229">
        <f>SUM(Q77:Q96)</f>
        <v>0</v>
      </c>
      <c r="R76" s="230"/>
      <c r="S76" s="230"/>
      <c r="T76" s="231"/>
      <c r="U76" s="225"/>
      <c r="V76" s="225">
        <f>SUM(V77:V96)</f>
        <v>159.59</v>
      </c>
      <c r="W76" s="225"/>
      <c r="X76" s="225"/>
      <c r="Y76" s="225"/>
      <c r="AG76" t="s">
        <v>172</v>
      </c>
    </row>
    <row r="77" spans="1:60" outlineLevel="1" x14ac:dyDescent="0.2">
      <c r="A77" s="233">
        <v>22</v>
      </c>
      <c r="B77" s="234" t="s">
        <v>271</v>
      </c>
      <c r="C77" s="254" t="s">
        <v>272</v>
      </c>
      <c r="D77" s="235" t="s">
        <v>226</v>
      </c>
      <c r="E77" s="236">
        <v>9.2714999999999996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4.8999999999999998E-3</v>
      </c>
      <c r="O77" s="236">
        <f>ROUND(E77*N77,2)</f>
        <v>0.05</v>
      </c>
      <c r="P77" s="236">
        <v>0</v>
      </c>
      <c r="Q77" s="236">
        <f>ROUND(E77*P77,2)</f>
        <v>0</v>
      </c>
      <c r="R77" s="238" t="s">
        <v>207</v>
      </c>
      <c r="S77" s="238" t="s">
        <v>177</v>
      </c>
      <c r="T77" s="239" t="s">
        <v>178</v>
      </c>
      <c r="U77" s="221">
        <v>0.25</v>
      </c>
      <c r="V77" s="221">
        <f>ROUND(E77*U77,2)</f>
        <v>2.3199999999999998</v>
      </c>
      <c r="W77" s="221"/>
      <c r="X77" s="221" t="s">
        <v>179</v>
      </c>
      <c r="Y77" s="221" t="s">
        <v>180</v>
      </c>
      <c r="Z77" s="210"/>
      <c r="AA77" s="210"/>
      <c r="AB77" s="210"/>
      <c r="AC77" s="210"/>
      <c r="AD77" s="210"/>
      <c r="AE77" s="210"/>
      <c r="AF77" s="210"/>
      <c r="AG77" s="210" t="s">
        <v>181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5" t="s">
        <v>273</v>
      </c>
      <c r="D78" s="240"/>
      <c r="E78" s="240"/>
      <c r="F78" s="240"/>
      <c r="G78" s="240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6" t="s">
        <v>274</v>
      </c>
      <c r="D79" s="223"/>
      <c r="E79" s="224">
        <v>9.2714999999999996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3">
        <v>23</v>
      </c>
      <c r="B80" s="234" t="s">
        <v>275</v>
      </c>
      <c r="C80" s="254" t="s">
        <v>276</v>
      </c>
      <c r="D80" s="235" t="s">
        <v>226</v>
      </c>
      <c r="E80" s="236">
        <v>9.2714999999999996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3.2000000000000003E-4</v>
      </c>
      <c r="O80" s="236">
        <f>ROUND(E80*N80,2)</f>
        <v>0</v>
      </c>
      <c r="P80" s="236">
        <v>0</v>
      </c>
      <c r="Q80" s="236">
        <f>ROUND(E80*P80,2)</f>
        <v>0</v>
      </c>
      <c r="R80" s="238" t="s">
        <v>207</v>
      </c>
      <c r="S80" s="238" t="s">
        <v>177</v>
      </c>
      <c r="T80" s="239" t="s">
        <v>178</v>
      </c>
      <c r="U80" s="221">
        <v>7.0000000000000007E-2</v>
      </c>
      <c r="V80" s="221">
        <f>ROUND(E80*U80,2)</f>
        <v>0.65</v>
      </c>
      <c r="W80" s="221"/>
      <c r="X80" s="221" t="s">
        <v>179</v>
      </c>
      <c r="Y80" s="221" t="s">
        <v>180</v>
      </c>
      <c r="Z80" s="210"/>
      <c r="AA80" s="210"/>
      <c r="AB80" s="210"/>
      <c r="AC80" s="210"/>
      <c r="AD80" s="210"/>
      <c r="AE80" s="210"/>
      <c r="AF80" s="210"/>
      <c r="AG80" s="210" t="s">
        <v>181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6" t="s">
        <v>274</v>
      </c>
      <c r="D81" s="223"/>
      <c r="E81" s="224">
        <v>9.2714999999999996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1" x14ac:dyDescent="0.2">
      <c r="A82" s="233">
        <v>24</v>
      </c>
      <c r="B82" s="234" t="s">
        <v>277</v>
      </c>
      <c r="C82" s="254" t="s">
        <v>278</v>
      </c>
      <c r="D82" s="235" t="s">
        <v>226</v>
      </c>
      <c r="E82" s="236">
        <v>210.85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1.7680000000000001E-2</v>
      </c>
      <c r="O82" s="236">
        <f>ROUND(E82*N82,2)</f>
        <v>3.73</v>
      </c>
      <c r="P82" s="236">
        <v>0</v>
      </c>
      <c r="Q82" s="236">
        <f>ROUND(E82*P82,2)</f>
        <v>0</v>
      </c>
      <c r="R82" s="238" t="s">
        <v>279</v>
      </c>
      <c r="S82" s="238" t="s">
        <v>177</v>
      </c>
      <c r="T82" s="239" t="s">
        <v>178</v>
      </c>
      <c r="U82" s="221">
        <v>0.38716</v>
      </c>
      <c r="V82" s="221">
        <f>ROUND(E82*U82,2)</f>
        <v>81.63</v>
      </c>
      <c r="W82" s="221"/>
      <c r="X82" s="221" t="s">
        <v>179</v>
      </c>
      <c r="Y82" s="221" t="s">
        <v>180</v>
      </c>
      <c r="Z82" s="210"/>
      <c r="AA82" s="210"/>
      <c r="AB82" s="210"/>
      <c r="AC82" s="210"/>
      <c r="AD82" s="210"/>
      <c r="AE82" s="210"/>
      <c r="AF82" s="210"/>
      <c r="AG82" s="210" t="s">
        <v>181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9" t="s">
        <v>280</v>
      </c>
      <c r="D83" s="250"/>
      <c r="E83" s="250"/>
      <c r="F83" s="250"/>
      <c r="G83" s="25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6" t="s">
        <v>281</v>
      </c>
      <c r="D84" s="223"/>
      <c r="E84" s="224">
        <v>210.85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3">
        <v>25</v>
      </c>
      <c r="B85" s="234" t="s">
        <v>282</v>
      </c>
      <c r="C85" s="254" t="s">
        <v>283</v>
      </c>
      <c r="D85" s="235" t="s">
        <v>231</v>
      </c>
      <c r="E85" s="236">
        <v>10.4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2.5100000000000001E-3</v>
      </c>
      <c r="O85" s="236">
        <f>ROUND(E85*N85,2)</f>
        <v>0.03</v>
      </c>
      <c r="P85" s="236">
        <v>0</v>
      </c>
      <c r="Q85" s="236">
        <f>ROUND(E85*P85,2)</f>
        <v>0</v>
      </c>
      <c r="R85" s="238" t="s">
        <v>279</v>
      </c>
      <c r="S85" s="238" t="s">
        <v>177</v>
      </c>
      <c r="T85" s="239" t="s">
        <v>239</v>
      </c>
      <c r="U85" s="221">
        <v>0.18232999999999999</v>
      </c>
      <c r="V85" s="221">
        <f>ROUND(E85*U85,2)</f>
        <v>1.9</v>
      </c>
      <c r="W85" s="221"/>
      <c r="X85" s="221" t="s">
        <v>179</v>
      </c>
      <c r="Y85" s="221" t="s">
        <v>180</v>
      </c>
      <c r="Z85" s="210"/>
      <c r="AA85" s="210"/>
      <c r="AB85" s="210"/>
      <c r="AC85" s="210"/>
      <c r="AD85" s="210"/>
      <c r="AE85" s="210"/>
      <c r="AF85" s="210"/>
      <c r="AG85" s="210" t="s">
        <v>181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6" t="s">
        <v>284</v>
      </c>
      <c r="D86" s="223"/>
      <c r="E86" s="224">
        <v>10.4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3">
        <v>26</v>
      </c>
      <c r="B87" s="234" t="s">
        <v>285</v>
      </c>
      <c r="C87" s="254" t="s">
        <v>286</v>
      </c>
      <c r="D87" s="235" t="s">
        <v>226</v>
      </c>
      <c r="E87" s="236">
        <v>192.10900000000001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1.5740000000000001E-2</v>
      </c>
      <c r="O87" s="236">
        <f>ROUND(E87*N87,2)</f>
        <v>3.02</v>
      </c>
      <c r="P87" s="236">
        <v>0</v>
      </c>
      <c r="Q87" s="236">
        <f>ROUND(E87*P87,2)</f>
        <v>0</v>
      </c>
      <c r="R87" s="238" t="s">
        <v>279</v>
      </c>
      <c r="S87" s="238" t="s">
        <v>177</v>
      </c>
      <c r="T87" s="239" t="s">
        <v>178</v>
      </c>
      <c r="U87" s="221">
        <v>0.33481</v>
      </c>
      <c r="V87" s="221">
        <f>ROUND(E87*U87,2)</f>
        <v>64.319999999999993</v>
      </c>
      <c r="W87" s="221"/>
      <c r="X87" s="221" t="s">
        <v>179</v>
      </c>
      <c r="Y87" s="221" t="s">
        <v>180</v>
      </c>
      <c r="Z87" s="210"/>
      <c r="AA87" s="210"/>
      <c r="AB87" s="210"/>
      <c r="AC87" s="210"/>
      <c r="AD87" s="210"/>
      <c r="AE87" s="210"/>
      <c r="AF87" s="210"/>
      <c r="AG87" s="210" t="s">
        <v>181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9" t="s">
        <v>280</v>
      </c>
      <c r="D88" s="250"/>
      <c r="E88" s="250"/>
      <c r="F88" s="250"/>
      <c r="G88" s="250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6" t="s">
        <v>287</v>
      </c>
      <c r="D89" s="223"/>
      <c r="E89" s="224">
        <v>192.10900000000001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3">
        <v>27</v>
      </c>
      <c r="B90" s="234" t="s">
        <v>288</v>
      </c>
      <c r="C90" s="254" t="s">
        <v>289</v>
      </c>
      <c r="D90" s="235" t="s">
        <v>226</v>
      </c>
      <c r="E90" s="236">
        <v>4.5999999999999996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21</v>
      </c>
      <c r="M90" s="238">
        <f>G90*(1+L90/100)</f>
        <v>0</v>
      </c>
      <c r="N90" s="236">
        <v>5.3690000000000002E-2</v>
      </c>
      <c r="O90" s="236">
        <f>ROUND(E90*N90,2)</f>
        <v>0.25</v>
      </c>
      <c r="P90" s="236">
        <v>0</v>
      </c>
      <c r="Q90" s="236">
        <f>ROUND(E90*P90,2)</f>
        <v>0</v>
      </c>
      <c r="R90" s="238" t="s">
        <v>279</v>
      </c>
      <c r="S90" s="238" t="s">
        <v>177</v>
      </c>
      <c r="T90" s="239" t="s">
        <v>178</v>
      </c>
      <c r="U90" s="221">
        <v>1.17717</v>
      </c>
      <c r="V90" s="221">
        <f>ROUND(E90*U90,2)</f>
        <v>5.41</v>
      </c>
      <c r="W90" s="221"/>
      <c r="X90" s="221" t="s">
        <v>179</v>
      </c>
      <c r="Y90" s="221" t="s">
        <v>180</v>
      </c>
      <c r="Z90" s="210"/>
      <c r="AA90" s="210"/>
      <c r="AB90" s="210"/>
      <c r="AC90" s="210"/>
      <c r="AD90" s="210"/>
      <c r="AE90" s="210"/>
      <c r="AF90" s="210"/>
      <c r="AG90" s="210" t="s">
        <v>181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5" t="s">
        <v>290</v>
      </c>
      <c r="D91" s="240"/>
      <c r="E91" s="240"/>
      <c r="F91" s="240"/>
      <c r="G91" s="240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2" t="str">
        <f>C91</f>
        <v>okenního nebo dveřního, z pomocného pracovního lešení o výšce podlahy do 1900 mm a pro zatížení do 1,5 kPa,</v>
      </c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6" t="s">
        <v>291</v>
      </c>
      <c r="D92" s="223"/>
      <c r="E92" s="224">
        <v>2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6" t="s">
        <v>292</v>
      </c>
      <c r="D93" s="223"/>
      <c r="E93" s="224">
        <v>2.6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3">
        <v>28</v>
      </c>
      <c r="B94" s="234" t="s">
        <v>293</v>
      </c>
      <c r="C94" s="254" t="s">
        <v>294</v>
      </c>
      <c r="D94" s="235" t="s">
        <v>226</v>
      </c>
      <c r="E94" s="236">
        <v>9.2714999999999996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4.9100000000000003E-3</v>
      </c>
      <c r="O94" s="236">
        <f>ROUND(E94*N94,2)</f>
        <v>0.05</v>
      </c>
      <c r="P94" s="236">
        <v>0</v>
      </c>
      <c r="Q94" s="236">
        <f>ROUND(E94*P94,2)</f>
        <v>0</v>
      </c>
      <c r="R94" s="238" t="s">
        <v>207</v>
      </c>
      <c r="S94" s="238" t="s">
        <v>177</v>
      </c>
      <c r="T94" s="239" t="s">
        <v>178</v>
      </c>
      <c r="U94" s="221">
        <v>0.36199999999999999</v>
      </c>
      <c r="V94" s="221">
        <f>ROUND(E94*U94,2)</f>
        <v>3.36</v>
      </c>
      <c r="W94" s="221"/>
      <c r="X94" s="221" t="s">
        <v>179</v>
      </c>
      <c r="Y94" s="221" t="s">
        <v>180</v>
      </c>
      <c r="Z94" s="210"/>
      <c r="AA94" s="210"/>
      <c r="AB94" s="210"/>
      <c r="AC94" s="210"/>
      <c r="AD94" s="210"/>
      <c r="AE94" s="210"/>
      <c r="AF94" s="210"/>
      <c r="AG94" s="210" t="s">
        <v>181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6" t="s">
        <v>295</v>
      </c>
      <c r="D95" s="223"/>
      <c r="E95" s="224">
        <v>4.968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6" t="s">
        <v>296</v>
      </c>
      <c r="D96" s="223"/>
      <c r="E96" s="224">
        <v>4.3034999999999997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6" t="s">
        <v>171</v>
      </c>
      <c r="B97" s="227" t="s">
        <v>99</v>
      </c>
      <c r="C97" s="253" t="s">
        <v>100</v>
      </c>
      <c r="D97" s="228"/>
      <c r="E97" s="229"/>
      <c r="F97" s="230"/>
      <c r="G97" s="230">
        <f>SUMIF(AG98:AG104,"&lt;&gt;NOR",G98:G104)</f>
        <v>0</v>
      </c>
      <c r="H97" s="230"/>
      <c r="I97" s="230">
        <f>SUM(I98:I104)</f>
        <v>0</v>
      </c>
      <c r="J97" s="230"/>
      <c r="K97" s="230">
        <f>SUM(K98:K104)</f>
        <v>0</v>
      </c>
      <c r="L97" s="230"/>
      <c r="M97" s="230">
        <f>SUM(M98:M104)</f>
        <v>0</v>
      </c>
      <c r="N97" s="229"/>
      <c r="O97" s="229">
        <f>SUM(O98:O104)</f>
        <v>0.01</v>
      </c>
      <c r="P97" s="229"/>
      <c r="Q97" s="229">
        <f>SUM(Q98:Q104)</f>
        <v>0</v>
      </c>
      <c r="R97" s="230"/>
      <c r="S97" s="230"/>
      <c r="T97" s="231"/>
      <c r="U97" s="225"/>
      <c r="V97" s="225">
        <f>SUM(V98:V104)</f>
        <v>0.72</v>
      </c>
      <c r="W97" s="225"/>
      <c r="X97" s="225"/>
      <c r="Y97" s="225"/>
      <c r="AG97" t="s">
        <v>172</v>
      </c>
    </row>
    <row r="98" spans="1:60" ht="22.5" outlineLevel="1" x14ac:dyDescent="0.2">
      <c r="A98" s="233">
        <v>29</v>
      </c>
      <c r="B98" s="234" t="s">
        <v>297</v>
      </c>
      <c r="C98" s="254" t="s">
        <v>298</v>
      </c>
      <c r="D98" s="235" t="s">
        <v>226</v>
      </c>
      <c r="E98" s="236">
        <v>1.1200000000000001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2.63E-3</v>
      </c>
      <c r="O98" s="236">
        <f>ROUND(E98*N98,2)</f>
        <v>0</v>
      </c>
      <c r="P98" s="236">
        <v>0</v>
      </c>
      <c r="Q98" s="236">
        <f>ROUND(E98*P98,2)</f>
        <v>0</v>
      </c>
      <c r="R98" s="238" t="s">
        <v>207</v>
      </c>
      <c r="S98" s="238" t="s">
        <v>177</v>
      </c>
      <c r="T98" s="239" t="s">
        <v>178</v>
      </c>
      <c r="U98" s="221">
        <v>0.22400999999999999</v>
      </c>
      <c r="V98" s="221">
        <f>ROUND(E98*U98,2)</f>
        <v>0.25</v>
      </c>
      <c r="W98" s="221"/>
      <c r="X98" s="221" t="s">
        <v>179</v>
      </c>
      <c r="Y98" s="221" t="s">
        <v>180</v>
      </c>
      <c r="Z98" s="210"/>
      <c r="AA98" s="210"/>
      <c r="AB98" s="210"/>
      <c r="AC98" s="210"/>
      <c r="AD98" s="210"/>
      <c r="AE98" s="210"/>
      <c r="AF98" s="210"/>
      <c r="AG98" s="210" t="s">
        <v>181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5" t="s">
        <v>273</v>
      </c>
      <c r="D99" s="240"/>
      <c r="E99" s="240"/>
      <c r="F99" s="240"/>
      <c r="G99" s="240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6" t="s">
        <v>299</v>
      </c>
      <c r="D100" s="223"/>
      <c r="E100" s="224">
        <v>1.1200000000000001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3">
        <v>30</v>
      </c>
      <c r="B101" s="234" t="s">
        <v>300</v>
      </c>
      <c r="C101" s="254" t="s">
        <v>301</v>
      </c>
      <c r="D101" s="235" t="s">
        <v>226</v>
      </c>
      <c r="E101" s="236">
        <v>1.1200000000000001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1.9000000000000001E-4</v>
      </c>
      <c r="O101" s="236">
        <f>ROUND(E101*N101,2)</f>
        <v>0</v>
      </c>
      <c r="P101" s="236">
        <v>0</v>
      </c>
      <c r="Q101" s="236">
        <f>ROUND(E101*P101,2)</f>
        <v>0</v>
      </c>
      <c r="R101" s="238" t="s">
        <v>207</v>
      </c>
      <c r="S101" s="238" t="s">
        <v>177</v>
      </c>
      <c r="T101" s="239" t="s">
        <v>178</v>
      </c>
      <c r="U101" s="221">
        <v>5.1999999999999998E-2</v>
      </c>
      <c r="V101" s="221">
        <f>ROUND(E101*U101,2)</f>
        <v>0.06</v>
      </c>
      <c r="W101" s="221"/>
      <c r="X101" s="221" t="s">
        <v>179</v>
      </c>
      <c r="Y101" s="221" t="s">
        <v>180</v>
      </c>
      <c r="Z101" s="210"/>
      <c r="AA101" s="210"/>
      <c r="AB101" s="210"/>
      <c r="AC101" s="210"/>
      <c r="AD101" s="210"/>
      <c r="AE101" s="210"/>
      <c r="AF101" s="210"/>
      <c r="AG101" s="210" t="s">
        <v>181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6" t="s">
        <v>302</v>
      </c>
      <c r="D102" s="223"/>
      <c r="E102" s="224">
        <v>1.1200000000000001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3">
        <v>31</v>
      </c>
      <c r="B103" s="234" t="s">
        <v>303</v>
      </c>
      <c r="C103" s="254" t="s">
        <v>304</v>
      </c>
      <c r="D103" s="235" t="s">
        <v>226</v>
      </c>
      <c r="E103" s="236">
        <v>1.1200000000000001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4.9100000000000003E-3</v>
      </c>
      <c r="O103" s="236">
        <f>ROUND(E103*N103,2)</f>
        <v>0.01</v>
      </c>
      <c r="P103" s="236">
        <v>0</v>
      </c>
      <c r="Q103" s="236">
        <f>ROUND(E103*P103,2)</f>
        <v>0</v>
      </c>
      <c r="R103" s="238" t="s">
        <v>207</v>
      </c>
      <c r="S103" s="238" t="s">
        <v>177</v>
      </c>
      <c r="T103" s="239" t="s">
        <v>178</v>
      </c>
      <c r="U103" s="221">
        <v>0.36199999999999999</v>
      </c>
      <c r="V103" s="221">
        <f>ROUND(E103*U103,2)</f>
        <v>0.41</v>
      </c>
      <c r="W103" s="221"/>
      <c r="X103" s="221" t="s">
        <v>179</v>
      </c>
      <c r="Y103" s="221" t="s">
        <v>180</v>
      </c>
      <c r="Z103" s="210"/>
      <c r="AA103" s="210"/>
      <c r="AB103" s="210"/>
      <c r="AC103" s="210"/>
      <c r="AD103" s="210"/>
      <c r="AE103" s="210"/>
      <c r="AF103" s="210"/>
      <c r="AG103" s="210" t="s">
        <v>181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6" t="s">
        <v>305</v>
      </c>
      <c r="D104" s="223"/>
      <c r="E104" s="224">
        <v>1.1200000000000001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26" t="s">
        <v>171</v>
      </c>
      <c r="B105" s="227" t="s">
        <v>101</v>
      </c>
      <c r="C105" s="253" t="s">
        <v>102</v>
      </c>
      <c r="D105" s="228"/>
      <c r="E105" s="229"/>
      <c r="F105" s="230"/>
      <c r="G105" s="230">
        <f>SUMIF(AG106:AG121,"&lt;&gt;NOR",G106:G121)</f>
        <v>0</v>
      </c>
      <c r="H105" s="230"/>
      <c r="I105" s="230">
        <f>SUM(I106:I121)</f>
        <v>0</v>
      </c>
      <c r="J105" s="230"/>
      <c r="K105" s="230">
        <f>SUM(K106:K121)</f>
        <v>0</v>
      </c>
      <c r="L105" s="230"/>
      <c r="M105" s="230">
        <f>SUM(M106:M121)</f>
        <v>0</v>
      </c>
      <c r="N105" s="229"/>
      <c r="O105" s="229">
        <f>SUM(O106:O121)</f>
        <v>1.96</v>
      </c>
      <c r="P105" s="229"/>
      <c r="Q105" s="229">
        <f>SUM(Q106:Q121)</f>
        <v>0</v>
      </c>
      <c r="R105" s="230"/>
      <c r="S105" s="230"/>
      <c r="T105" s="231"/>
      <c r="U105" s="225"/>
      <c r="V105" s="225">
        <f>SUM(V106:V121)</f>
        <v>37.129999999999995</v>
      </c>
      <c r="W105" s="225"/>
      <c r="X105" s="225"/>
      <c r="Y105" s="225"/>
      <c r="AG105" t="s">
        <v>172</v>
      </c>
    </row>
    <row r="106" spans="1:60" outlineLevel="1" x14ac:dyDescent="0.2">
      <c r="A106" s="233">
        <v>32</v>
      </c>
      <c r="B106" s="234" t="s">
        <v>306</v>
      </c>
      <c r="C106" s="254" t="s">
        <v>307</v>
      </c>
      <c r="D106" s="235" t="s">
        <v>175</v>
      </c>
      <c r="E106" s="236">
        <v>0.17280000000000001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2.5</v>
      </c>
      <c r="O106" s="236">
        <f>ROUND(E106*N106,2)</f>
        <v>0.43</v>
      </c>
      <c r="P106" s="236">
        <v>0</v>
      </c>
      <c r="Q106" s="236">
        <f>ROUND(E106*P106,2)</f>
        <v>0</v>
      </c>
      <c r="R106" s="238" t="s">
        <v>279</v>
      </c>
      <c r="S106" s="238" t="s">
        <v>177</v>
      </c>
      <c r="T106" s="239" t="s">
        <v>178</v>
      </c>
      <c r="U106" s="221">
        <v>4.66</v>
      </c>
      <c r="V106" s="221">
        <f>ROUND(E106*U106,2)</f>
        <v>0.81</v>
      </c>
      <c r="W106" s="221"/>
      <c r="X106" s="221" t="s">
        <v>179</v>
      </c>
      <c r="Y106" s="221" t="s">
        <v>180</v>
      </c>
      <c r="Z106" s="210"/>
      <c r="AA106" s="210"/>
      <c r="AB106" s="210"/>
      <c r="AC106" s="210"/>
      <c r="AD106" s="210"/>
      <c r="AE106" s="210"/>
      <c r="AF106" s="210"/>
      <c r="AG106" s="210" t="s">
        <v>181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5" t="s">
        <v>308</v>
      </c>
      <c r="D107" s="240"/>
      <c r="E107" s="240"/>
      <c r="F107" s="240"/>
      <c r="G107" s="240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6" t="s">
        <v>309</v>
      </c>
      <c r="D108" s="223"/>
      <c r="E108" s="224">
        <v>0.17280000000000001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3">
        <v>33</v>
      </c>
      <c r="B109" s="234" t="s">
        <v>310</v>
      </c>
      <c r="C109" s="254" t="s">
        <v>311</v>
      </c>
      <c r="D109" s="235" t="s">
        <v>226</v>
      </c>
      <c r="E109" s="236">
        <v>96.67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1.4279999999999999E-2</v>
      </c>
      <c r="O109" s="236">
        <f>ROUND(E109*N109,2)</f>
        <v>1.38</v>
      </c>
      <c r="P109" s="236">
        <v>0</v>
      </c>
      <c r="Q109" s="236">
        <f>ROUND(E109*P109,2)</f>
        <v>0</v>
      </c>
      <c r="R109" s="238" t="s">
        <v>207</v>
      </c>
      <c r="S109" s="238" t="s">
        <v>177</v>
      </c>
      <c r="T109" s="239" t="s">
        <v>178</v>
      </c>
      <c r="U109" s="221">
        <v>0.26900000000000002</v>
      </c>
      <c r="V109" s="221">
        <f>ROUND(E109*U109,2)</f>
        <v>26</v>
      </c>
      <c r="W109" s="221"/>
      <c r="X109" s="221" t="s">
        <v>179</v>
      </c>
      <c r="Y109" s="221" t="s">
        <v>180</v>
      </c>
      <c r="Z109" s="210"/>
      <c r="AA109" s="210"/>
      <c r="AB109" s="210"/>
      <c r="AC109" s="210"/>
      <c r="AD109" s="210"/>
      <c r="AE109" s="210"/>
      <c r="AF109" s="210"/>
      <c r="AG109" s="210" t="s">
        <v>181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5" t="s">
        <v>312</v>
      </c>
      <c r="D110" s="240"/>
      <c r="E110" s="240"/>
      <c r="F110" s="240"/>
      <c r="G110" s="240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6" t="s">
        <v>313</v>
      </c>
      <c r="D111" s="223"/>
      <c r="E111" s="224">
        <v>96.67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3">
        <v>34</v>
      </c>
      <c r="B112" s="234" t="s">
        <v>314</v>
      </c>
      <c r="C112" s="254" t="s">
        <v>315</v>
      </c>
      <c r="D112" s="235" t="s">
        <v>226</v>
      </c>
      <c r="E112" s="236">
        <v>2.88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2.835E-2</v>
      </c>
      <c r="O112" s="236">
        <f>ROUND(E112*N112,2)</f>
        <v>0.08</v>
      </c>
      <c r="P112" s="236">
        <v>0</v>
      </c>
      <c r="Q112" s="236">
        <f>ROUND(E112*P112,2)</f>
        <v>0</v>
      </c>
      <c r="R112" s="238" t="s">
        <v>207</v>
      </c>
      <c r="S112" s="238" t="s">
        <v>177</v>
      </c>
      <c r="T112" s="239" t="s">
        <v>178</v>
      </c>
      <c r="U112" s="221">
        <v>0.29749999999999999</v>
      </c>
      <c r="V112" s="221">
        <f>ROUND(E112*U112,2)</f>
        <v>0.86</v>
      </c>
      <c r="W112" s="221"/>
      <c r="X112" s="221" t="s">
        <v>179</v>
      </c>
      <c r="Y112" s="221" t="s">
        <v>180</v>
      </c>
      <c r="Z112" s="210"/>
      <c r="AA112" s="210"/>
      <c r="AB112" s="210"/>
      <c r="AC112" s="210"/>
      <c r="AD112" s="210"/>
      <c r="AE112" s="210"/>
      <c r="AF112" s="210"/>
      <c r="AG112" s="210" t="s">
        <v>188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5" t="s">
        <v>312</v>
      </c>
      <c r="D113" s="240"/>
      <c r="E113" s="240"/>
      <c r="F113" s="240"/>
      <c r="G113" s="240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183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6" t="s">
        <v>316</v>
      </c>
      <c r="D114" s="223"/>
      <c r="E114" s="224">
        <v>2.88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3">
        <v>35</v>
      </c>
      <c r="B115" s="234" t="s">
        <v>317</v>
      </c>
      <c r="C115" s="254" t="s">
        <v>318</v>
      </c>
      <c r="D115" s="235" t="s">
        <v>226</v>
      </c>
      <c r="E115" s="236">
        <v>99.55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2.5999999999999998E-4</v>
      </c>
      <c r="O115" s="236">
        <f>ROUND(E115*N115,2)</f>
        <v>0.03</v>
      </c>
      <c r="P115" s="236">
        <v>0</v>
      </c>
      <c r="Q115" s="236">
        <f>ROUND(E115*P115,2)</f>
        <v>0</v>
      </c>
      <c r="R115" s="238" t="s">
        <v>207</v>
      </c>
      <c r="S115" s="238" t="s">
        <v>177</v>
      </c>
      <c r="T115" s="239" t="s">
        <v>178</v>
      </c>
      <c r="U115" s="221">
        <v>0.09</v>
      </c>
      <c r="V115" s="221">
        <f>ROUND(E115*U115,2)</f>
        <v>8.9600000000000009</v>
      </c>
      <c r="W115" s="221"/>
      <c r="X115" s="221" t="s">
        <v>179</v>
      </c>
      <c r="Y115" s="221" t="s">
        <v>180</v>
      </c>
      <c r="Z115" s="210"/>
      <c r="AA115" s="210"/>
      <c r="AB115" s="210"/>
      <c r="AC115" s="210"/>
      <c r="AD115" s="210"/>
      <c r="AE115" s="210"/>
      <c r="AF115" s="210"/>
      <c r="AG115" s="210" t="s">
        <v>188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5" t="s">
        <v>312</v>
      </c>
      <c r="D116" s="240"/>
      <c r="E116" s="240"/>
      <c r="F116" s="240"/>
      <c r="G116" s="240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183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6" t="s">
        <v>319</v>
      </c>
      <c r="D117" s="223"/>
      <c r="E117" s="224">
        <v>96.67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6" t="s">
        <v>320</v>
      </c>
      <c r="D118" s="223"/>
      <c r="E118" s="224">
        <v>2.88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3">
        <v>36</v>
      </c>
      <c r="B119" s="234" t="s">
        <v>321</v>
      </c>
      <c r="C119" s="254" t="s">
        <v>322</v>
      </c>
      <c r="D119" s="235" t="s">
        <v>226</v>
      </c>
      <c r="E119" s="236">
        <v>0.72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6">
        <v>6.1420000000000002E-2</v>
      </c>
      <c r="O119" s="236">
        <f>ROUND(E119*N119,2)</f>
        <v>0.04</v>
      </c>
      <c r="P119" s="236">
        <v>0</v>
      </c>
      <c r="Q119" s="236">
        <f>ROUND(E119*P119,2)</f>
        <v>0</v>
      </c>
      <c r="R119" s="238" t="s">
        <v>207</v>
      </c>
      <c r="S119" s="238" t="s">
        <v>177</v>
      </c>
      <c r="T119" s="239" t="s">
        <v>178</v>
      </c>
      <c r="U119" s="221">
        <v>0.69599999999999995</v>
      </c>
      <c r="V119" s="221">
        <f>ROUND(E119*U119,2)</f>
        <v>0.5</v>
      </c>
      <c r="W119" s="221"/>
      <c r="X119" s="221" t="s">
        <v>179</v>
      </c>
      <c r="Y119" s="221" t="s">
        <v>180</v>
      </c>
      <c r="Z119" s="210"/>
      <c r="AA119" s="210"/>
      <c r="AB119" s="210"/>
      <c r="AC119" s="210"/>
      <c r="AD119" s="210"/>
      <c r="AE119" s="210"/>
      <c r="AF119" s="210"/>
      <c r="AG119" s="210" t="s">
        <v>181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6" t="s">
        <v>323</v>
      </c>
      <c r="D120" s="223"/>
      <c r="E120" s="224">
        <v>0.72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3">
        <v>37</v>
      </c>
      <c r="B121" s="244" t="s">
        <v>324</v>
      </c>
      <c r="C121" s="258" t="s">
        <v>325</v>
      </c>
      <c r="D121" s="245" t="s">
        <v>326</v>
      </c>
      <c r="E121" s="246">
        <v>8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21</v>
      </c>
      <c r="M121" s="248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8"/>
      <c r="S121" s="248" t="s">
        <v>267</v>
      </c>
      <c r="T121" s="249" t="s">
        <v>268</v>
      </c>
      <c r="U121" s="221">
        <v>0</v>
      </c>
      <c r="V121" s="221">
        <f>ROUND(E121*U121,2)</f>
        <v>0</v>
      </c>
      <c r="W121" s="221"/>
      <c r="X121" s="221" t="s">
        <v>179</v>
      </c>
      <c r="Y121" s="221" t="s">
        <v>180</v>
      </c>
      <c r="Z121" s="210"/>
      <c r="AA121" s="210"/>
      <c r="AB121" s="210"/>
      <c r="AC121" s="210"/>
      <c r="AD121" s="210"/>
      <c r="AE121" s="210"/>
      <c r="AF121" s="210"/>
      <c r="AG121" s="210" t="s">
        <v>188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26" t="s">
        <v>171</v>
      </c>
      <c r="B122" s="227" t="s">
        <v>103</v>
      </c>
      <c r="C122" s="253" t="s">
        <v>104</v>
      </c>
      <c r="D122" s="228"/>
      <c r="E122" s="229"/>
      <c r="F122" s="230"/>
      <c r="G122" s="230">
        <f>SUMIF(AG123:AG129,"&lt;&gt;NOR",G123:G129)</f>
        <v>0</v>
      </c>
      <c r="H122" s="230"/>
      <c r="I122" s="230">
        <f>SUM(I123:I129)</f>
        <v>0</v>
      </c>
      <c r="J122" s="230"/>
      <c r="K122" s="230">
        <f>SUM(K123:K129)</f>
        <v>0</v>
      </c>
      <c r="L122" s="230"/>
      <c r="M122" s="230">
        <f>SUM(M123:M129)</f>
        <v>0</v>
      </c>
      <c r="N122" s="229"/>
      <c r="O122" s="229">
        <f>SUM(O123:O129)</f>
        <v>6.0000000000000005E-2</v>
      </c>
      <c r="P122" s="229"/>
      <c r="Q122" s="229">
        <f>SUM(Q123:Q129)</f>
        <v>0</v>
      </c>
      <c r="R122" s="230"/>
      <c r="S122" s="230"/>
      <c r="T122" s="231"/>
      <c r="U122" s="225"/>
      <c r="V122" s="225">
        <f>SUM(V123:V129)</f>
        <v>6.5399999999999991</v>
      </c>
      <c r="W122" s="225"/>
      <c r="X122" s="225"/>
      <c r="Y122" s="225"/>
      <c r="AG122" t="s">
        <v>172</v>
      </c>
    </row>
    <row r="123" spans="1:60" ht="22.5" outlineLevel="1" x14ac:dyDescent="0.2">
      <c r="A123" s="233">
        <v>38</v>
      </c>
      <c r="B123" s="234" t="s">
        <v>327</v>
      </c>
      <c r="C123" s="254" t="s">
        <v>328</v>
      </c>
      <c r="D123" s="235" t="s">
        <v>231</v>
      </c>
      <c r="E123" s="236">
        <v>2.4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6">
        <v>6.1599999999999997E-3</v>
      </c>
      <c r="O123" s="236">
        <f>ROUND(E123*N123,2)</f>
        <v>0.01</v>
      </c>
      <c r="P123" s="236">
        <v>0</v>
      </c>
      <c r="Q123" s="236">
        <f>ROUND(E123*P123,2)</f>
        <v>0</v>
      </c>
      <c r="R123" s="238" t="s">
        <v>207</v>
      </c>
      <c r="S123" s="238" t="s">
        <v>177</v>
      </c>
      <c r="T123" s="239" t="s">
        <v>178</v>
      </c>
      <c r="U123" s="221">
        <v>0.42499999999999999</v>
      </c>
      <c r="V123" s="221">
        <f>ROUND(E123*U123,2)</f>
        <v>1.02</v>
      </c>
      <c r="W123" s="221"/>
      <c r="X123" s="221" t="s">
        <v>179</v>
      </c>
      <c r="Y123" s="221" t="s">
        <v>180</v>
      </c>
      <c r="Z123" s="210"/>
      <c r="AA123" s="210"/>
      <c r="AB123" s="210"/>
      <c r="AC123" s="210"/>
      <c r="AD123" s="210"/>
      <c r="AE123" s="210"/>
      <c r="AF123" s="210"/>
      <c r="AG123" s="210" t="s">
        <v>181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2" x14ac:dyDescent="0.2">
      <c r="A124" s="217"/>
      <c r="B124" s="218"/>
      <c r="C124" s="255" t="s">
        <v>329</v>
      </c>
      <c r="D124" s="240"/>
      <c r="E124" s="240"/>
      <c r="F124" s="240"/>
      <c r="G124" s="240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183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42" t="str">
        <f>C124</f>
        <v>a poloplastických hmot na montážní pěnu, zapravení omítky pod parapetem, těsnění spáry mezi parapetem a rámem okna, dodávka silikonu.</v>
      </c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3">
        <v>39</v>
      </c>
      <c r="B125" s="234" t="s">
        <v>330</v>
      </c>
      <c r="C125" s="254" t="s">
        <v>331</v>
      </c>
      <c r="D125" s="235" t="s">
        <v>238</v>
      </c>
      <c r="E125" s="236">
        <v>2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2.656E-2</v>
      </c>
      <c r="O125" s="236">
        <f>ROUND(E125*N125,2)</f>
        <v>0.05</v>
      </c>
      <c r="P125" s="236">
        <v>0</v>
      </c>
      <c r="Q125" s="236">
        <f>ROUND(E125*P125,2)</f>
        <v>0</v>
      </c>
      <c r="R125" s="238"/>
      <c r="S125" s="238" t="s">
        <v>267</v>
      </c>
      <c r="T125" s="239" t="s">
        <v>268</v>
      </c>
      <c r="U125" s="221">
        <v>2.76</v>
      </c>
      <c r="V125" s="221">
        <f>ROUND(E125*U125,2)</f>
        <v>5.52</v>
      </c>
      <c r="W125" s="221"/>
      <c r="X125" s="221" t="s">
        <v>179</v>
      </c>
      <c r="Y125" s="221" t="s">
        <v>180</v>
      </c>
      <c r="Z125" s="210"/>
      <c r="AA125" s="210"/>
      <c r="AB125" s="210"/>
      <c r="AC125" s="210"/>
      <c r="AD125" s="210"/>
      <c r="AE125" s="210"/>
      <c r="AF125" s="210"/>
      <c r="AG125" s="210" t="s">
        <v>181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6" t="s">
        <v>332</v>
      </c>
      <c r="D126" s="223"/>
      <c r="E126" s="224">
        <v>2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3">
        <v>40</v>
      </c>
      <c r="B127" s="234" t="s">
        <v>333</v>
      </c>
      <c r="C127" s="254" t="s">
        <v>334</v>
      </c>
      <c r="D127" s="235" t="s">
        <v>226</v>
      </c>
      <c r="E127" s="236">
        <v>3.84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/>
      <c r="S127" s="238" t="s">
        <v>267</v>
      </c>
      <c r="T127" s="239" t="s">
        <v>268</v>
      </c>
      <c r="U127" s="221">
        <v>0</v>
      </c>
      <c r="V127" s="221">
        <f>ROUND(E127*U127,2)</f>
        <v>0</v>
      </c>
      <c r="W127" s="221"/>
      <c r="X127" s="221" t="s">
        <v>179</v>
      </c>
      <c r="Y127" s="221" t="s">
        <v>180</v>
      </c>
      <c r="Z127" s="210"/>
      <c r="AA127" s="210"/>
      <c r="AB127" s="210"/>
      <c r="AC127" s="210"/>
      <c r="AD127" s="210"/>
      <c r="AE127" s="210"/>
      <c r="AF127" s="210"/>
      <c r="AG127" s="210" t="s">
        <v>188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6" t="s">
        <v>335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6" t="s">
        <v>336</v>
      </c>
      <c r="D129" s="223"/>
      <c r="E129" s="224">
        <v>3.84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26" t="s">
        <v>171</v>
      </c>
      <c r="B130" s="227" t="s">
        <v>107</v>
      </c>
      <c r="C130" s="253" t="s">
        <v>108</v>
      </c>
      <c r="D130" s="228"/>
      <c r="E130" s="229"/>
      <c r="F130" s="230"/>
      <c r="G130" s="230">
        <f>SUMIF(AG131:AG134,"&lt;&gt;NOR",G131:G134)</f>
        <v>0</v>
      </c>
      <c r="H130" s="230"/>
      <c r="I130" s="230">
        <f>SUM(I131:I134)</f>
        <v>0</v>
      </c>
      <c r="J130" s="230"/>
      <c r="K130" s="230">
        <f>SUM(K131:K134)</f>
        <v>0</v>
      </c>
      <c r="L130" s="230"/>
      <c r="M130" s="230">
        <f>SUM(M131:M134)</f>
        <v>0</v>
      </c>
      <c r="N130" s="229"/>
      <c r="O130" s="229">
        <f>SUM(O131:O134)</f>
        <v>0.08</v>
      </c>
      <c r="P130" s="229"/>
      <c r="Q130" s="229">
        <f>SUM(Q131:Q134)</f>
        <v>0</v>
      </c>
      <c r="R130" s="230"/>
      <c r="S130" s="230"/>
      <c r="T130" s="231"/>
      <c r="U130" s="225"/>
      <c r="V130" s="225">
        <f>SUM(V131:V134)</f>
        <v>10.7</v>
      </c>
      <c r="W130" s="225"/>
      <c r="X130" s="225"/>
      <c r="Y130" s="225"/>
      <c r="AG130" t="s">
        <v>172</v>
      </c>
    </row>
    <row r="131" spans="1:60" outlineLevel="1" x14ac:dyDescent="0.2">
      <c r="A131" s="233">
        <v>41</v>
      </c>
      <c r="B131" s="234" t="s">
        <v>337</v>
      </c>
      <c r="C131" s="254" t="s">
        <v>338</v>
      </c>
      <c r="D131" s="235" t="s">
        <v>226</v>
      </c>
      <c r="E131" s="236">
        <v>1050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 t="s">
        <v>339</v>
      </c>
      <c r="S131" s="238" t="s">
        <v>177</v>
      </c>
      <c r="T131" s="239" t="s">
        <v>178</v>
      </c>
      <c r="U131" s="221">
        <v>0</v>
      </c>
      <c r="V131" s="221">
        <f>ROUND(E131*U131,2)</f>
        <v>0</v>
      </c>
      <c r="W131" s="221"/>
      <c r="X131" s="221" t="s">
        <v>179</v>
      </c>
      <c r="Y131" s="221" t="s">
        <v>180</v>
      </c>
      <c r="Z131" s="210"/>
      <c r="AA131" s="210"/>
      <c r="AB131" s="210"/>
      <c r="AC131" s="210"/>
      <c r="AD131" s="210"/>
      <c r="AE131" s="210"/>
      <c r="AF131" s="210"/>
      <c r="AG131" s="210" t="s">
        <v>181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5" t="s">
        <v>340</v>
      </c>
      <c r="D132" s="240"/>
      <c r="E132" s="240"/>
      <c r="F132" s="240"/>
      <c r="G132" s="240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6" t="s">
        <v>341</v>
      </c>
      <c r="D133" s="223"/>
      <c r="E133" s="224">
        <v>1050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3">
        <v>42</v>
      </c>
      <c r="B134" s="244" t="s">
        <v>342</v>
      </c>
      <c r="C134" s="258" t="s">
        <v>343</v>
      </c>
      <c r="D134" s="245" t="s">
        <v>226</v>
      </c>
      <c r="E134" s="246">
        <v>50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21</v>
      </c>
      <c r="M134" s="248">
        <f>G134*(1+L134/100)</f>
        <v>0</v>
      </c>
      <c r="N134" s="246">
        <v>1.58E-3</v>
      </c>
      <c r="O134" s="246">
        <f>ROUND(E134*N134,2)</f>
        <v>0.08</v>
      </c>
      <c r="P134" s="246">
        <v>0</v>
      </c>
      <c r="Q134" s="246">
        <f>ROUND(E134*P134,2)</f>
        <v>0</v>
      </c>
      <c r="R134" s="248" t="s">
        <v>339</v>
      </c>
      <c r="S134" s="248" t="s">
        <v>177</v>
      </c>
      <c r="T134" s="249" t="s">
        <v>178</v>
      </c>
      <c r="U134" s="221">
        <v>0.214</v>
      </c>
      <c r="V134" s="221">
        <f>ROUND(E134*U134,2)</f>
        <v>10.7</v>
      </c>
      <c r="W134" s="221"/>
      <c r="X134" s="221" t="s">
        <v>179</v>
      </c>
      <c r="Y134" s="221" t="s">
        <v>180</v>
      </c>
      <c r="Z134" s="210"/>
      <c r="AA134" s="210"/>
      <c r="AB134" s="210"/>
      <c r="AC134" s="210"/>
      <c r="AD134" s="210"/>
      <c r="AE134" s="210"/>
      <c r="AF134" s="210"/>
      <c r="AG134" s="210" t="s">
        <v>188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6" t="s">
        <v>171</v>
      </c>
      <c r="B135" s="227" t="s">
        <v>109</v>
      </c>
      <c r="C135" s="253" t="s">
        <v>110</v>
      </c>
      <c r="D135" s="228"/>
      <c r="E135" s="229"/>
      <c r="F135" s="230"/>
      <c r="G135" s="230">
        <f>SUMIF(AG136:AG141,"&lt;&gt;NOR",G136:G141)</f>
        <v>0</v>
      </c>
      <c r="H135" s="230"/>
      <c r="I135" s="230">
        <f>SUM(I136:I141)</f>
        <v>0</v>
      </c>
      <c r="J135" s="230"/>
      <c r="K135" s="230">
        <f>SUM(K136:K141)</f>
        <v>0</v>
      </c>
      <c r="L135" s="230"/>
      <c r="M135" s="230">
        <f>SUM(M136:M141)</f>
        <v>0</v>
      </c>
      <c r="N135" s="229"/>
      <c r="O135" s="229">
        <f>SUM(O136:O141)</f>
        <v>0.79</v>
      </c>
      <c r="P135" s="229"/>
      <c r="Q135" s="229">
        <f>SUM(Q136:Q141)</f>
        <v>0</v>
      </c>
      <c r="R135" s="230"/>
      <c r="S135" s="230"/>
      <c r="T135" s="231"/>
      <c r="U135" s="225"/>
      <c r="V135" s="225">
        <f>SUM(V136:V141)</f>
        <v>83.9</v>
      </c>
      <c r="W135" s="225"/>
      <c r="X135" s="225"/>
      <c r="Y135" s="225"/>
      <c r="AG135" t="s">
        <v>172</v>
      </c>
    </row>
    <row r="136" spans="1:60" ht="56.25" outlineLevel="1" x14ac:dyDescent="0.2">
      <c r="A136" s="233">
        <v>43</v>
      </c>
      <c r="B136" s="234" t="s">
        <v>344</v>
      </c>
      <c r="C136" s="254" t="s">
        <v>345</v>
      </c>
      <c r="D136" s="235" t="s">
        <v>226</v>
      </c>
      <c r="E136" s="236">
        <v>210.85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4.0000000000000003E-5</v>
      </c>
      <c r="O136" s="236">
        <f>ROUND(E136*N136,2)</f>
        <v>0.01</v>
      </c>
      <c r="P136" s="236">
        <v>0</v>
      </c>
      <c r="Q136" s="236">
        <f>ROUND(E136*P136,2)</f>
        <v>0</v>
      </c>
      <c r="R136" s="238" t="s">
        <v>207</v>
      </c>
      <c r="S136" s="238" t="s">
        <v>177</v>
      </c>
      <c r="T136" s="239" t="s">
        <v>178</v>
      </c>
      <c r="U136" s="221">
        <v>0.308</v>
      </c>
      <c r="V136" s="221">
        <f>ROUND(E136*U136,2)</f>
        <v>64.94</v>
      </c>
      <c r="W136" s="221"/>
      <c r="X136" s="221" t="s">
        <v>179</v>
      </c>
      <c r="Y136" s="221" t="s">
        <v>180</v>
      </c>
      <c r="Z136" s="210"/>
      <c r="AA136" s="210"/>
      <c r="AB136" s="210"/>
      <c r="AC136" s="210"/>
      <c r="AD136" s="210"/>
      <c r="AE136" s="210"/>
      <c r="AF136" s="210"/>
      <c r="AG136" s="210" t="s">
        <v>188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6" t="s">
        <v>346</v>
      </c>
      <c r="D137" s="223"/>
      <c r="E137" s="224">
        <v>114.18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6" t="s">
        <v>313</v>
      </c>
      <c r="D138" s="223"/>
      <c r="E138" s="224">
        <v>96.67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43">
        <v>44</v>
      </c>
      <c r="B139" s="244" t="s">
        <v>347</v>
      </c>
      <c r="C139" s="258" t="s">
        <v>348</v>
      </c>
      <c r="D139" s="245" t="s">
        <v>238</v>
      </c>
      <c r="E139" s="246">
        <v>16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8" t="s">
        <v>279</v>
      </c>
      <c r="S139" s="248" t="s">
        <v>177</v>
      </c>
      <c r="T139" s="249" t="s">
        <v>178</v>
      </c>
      <c r="U139" s="221">
        <v>0.115</v>
      </c>
      <c r="V139" s="221">
        <f>ROUND(E139*U139,2)</f>
        <v>1.84</v>
      </c>
      <c r="W139" s="221"/>
      <c r="X139" s="221" t="s">
        <v>179</v>
      </c>
      <c r="Y139" s="221" t="s">
        <v>180</v>
      </c>
      <c r="Z139" s="210"/>
      <c r="AA139" s="210"/>
      <c r="AB139" s="210"/>
      <c r="AC139" s="210"/>
      <c r="AD139" s="210"/>
      <c r="AE139" s="210"/>
      <c r="AF139" s="210"/>
      <c r="AG139" s="210" t="s">
        <v>181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3">
        <v>45</v>
      </c>
      <c r="B140" s="244" t="s">
        <v>349</v>
      </c>
      <c r="C140" s="258" t="s">
        <v>350</v>
      </c>
      <c r="D140" s="245" t="s">
        <v>226</v>
      </c>
      <c r="E140" s="246">
        <v>50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8"/>
      <c r="S140" s="248" t="s">
        <v>267</v>
      </c>
      <c r="T140" s="249" t="s">
        <v>268</v>
      </c>
      <c r="U140" s="221">
        <v>0</v>
      </c>
      <c r="V140" s="221">
        <f>ROUND(E140*U140,2)</f>
        <v>0</v>
      </c>
      <c r="W140" s="221"/>
      <c r="X140" s="221" t="s">
        <v>179</v>
      </c>
      <c r="Y140" s="221" t="s">
        <v>180</v>
      </c>
      <c r="Z140" s="210"/>
      <c r="AA140" s="210"/>
      <c r="AB140" s="210"/>
      <c r="AC140" s="210"/>
      <c r="AD140" s="210"/>
      <c r="AE140" s="210"/>
      <c r="AF140" s="210"/>
      <c r="AG140" s="210" t="s">
        <v>181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3">
        <v>46</v>
      </c>
      <c r="B141" s="244" t="s">
        <v>351</v>
      </c>
      <c r="C141" s="258" t="s">
        <v>352</v>
      </c>
      <c r="D141" s="245" t="s">
        <v>238</v>
      </c>
      <c r="E141" s="246">
        <v>16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6">
        <v>4.8669999999999998E-2</v>
      </c>
      <c r="O141" s="246">
        <f>ROUND(E141*N141,2)</f>
        <v>0.78</v>
      </c>
      <c r="P141" s="246">
        <v>0</v>
      </c>
      <c r="Q141" s="246">
        <f>ROUND(E141*P141,2)</f>
        <v>0</v>
      </c>
      <c r="R141" s="248"/>
      <c r="S141" s="248" t="s">
        <v>267</v>
      </c>
      <c r="T141" s="249" t="s">
        <v>268</v>
      </c>
      <c r="U141" s="221">
        <v>1.07</v>
      </c>
      <c r="V141" s="221">
        <f>ROUND(E141*U141,2)</f>
        <v>17.12</v>
      </c>
      <c r="W141" s="221"/>
      <c r="X141" s="221" t="s">
        <v>179</v>
      </c>
      <c r="Y141" s="221" t="s">
        <v>180</v>
      </c>
      <c r="Z141" s="210"/>
      <c r="AA141" s="210"/>
      <c r="AB141" s="210"/>
      <c r="AC141" s="210"/>
      <c r="AD141" s="210"/>
      <c r="AE141" s="210"/>
      <c r="AF141" s="210"/>
      <c r="AG141" s="210" t="s">
        <v>181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6" t="s">
        <v>171</v>
      </c>
      <c r="B142" s="227" t="s">
        <v>111</v>
      </c>
      <c r="C142" s="253" t="s">
        <v>112</v>
      </c>
      <c r="D142" s="228"/>
      <c r="E142" s="229"/>
      <c r="F142" s="230"/>
      <c r="G142" s="230">
        <f>SUMIF(AG143:AG199,"&lt;&gt;NOR",G143:G199)</f>
        <v>0</v>
      </c>
      <c r="H142" s="230"/>
      <c r="I142" s="230">
        <f>SUM(I143:I199)</f>
        <v>0</v>
      </c>
      <c r="J142" s="230"/>
      <c r="K142" s="230">
        <f>SUM(K143:K199)</f>
        <v>0</v>
      </c>
      <c r="L142" s="230"/>
      <c r="M142" s="230">
        <f>SUM(M143:M199)</f>
        <v>0</v>
      </c>
      <c r="N142" s="229"/>
      <c r="O142" s="229">
        <f>SUM(O143:O199)</f>
        <v>0.19</v>
      </c>
      <c r="P142" s="229"/>
      <c r="Q142" s="229">
        <f>SUM(Q143:Q199)</f>
        <v>31.439999999999998</v>
      </c>
      <c r="R142" s="230"/>
      <c r="S142" s="230"/>
      <c r="T142" s="231"/>
      <c r="U142" s="225"/>
      <c r="V142" s="225">
        <f>SUM(V143:V199)</f>
        <v>203.2</v>
      </c>
      <c r="W142" s="225"/>
      <c r="X142" s="225"/>
      <c r="Y142" s="225"/>
      <c r="AG142" t="s">
        <v>172</v>
      </c>
    </row>
    <row r="143" spans="1:60" ht="22.5" outlineLevel="1" x14ac:dyDescent="0.2">
      <c r="A143" s="233">
        <v>47</v>
      </c>
      <c r="B143" s="234" t="s">
        <v>353</v>
      </c>
      <c r="C143" s="254" t="s">
        <v>354</v>
      </c>
      <c r="D143" s="235" t="s">
        <v>175</v>
      </c>
      <c r="E143" s="236">
        <v>9.5172000000000008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1.2800000000000001E-3</v>
      </c>
      <c r="O143" s="236">
        <f>ROUND(E143*N143,2)</f>
        <v>0.01</v>
      </c>
      <c r="P143" s="236">
        <v>1.8</v>
      </c>
      <c r="Q143" s="236">
        <f>ROUND(E143*P143,2)</f>
        <v>17.13</v>
      </c>
      <c r="R143" s="238" t="s">
        <v>355</v>
      </c>
      <c r="S143" s="238" t="s">
        <v>177</v>
      </c>
      <c r="T143" s="239" t="s">
        <v>178</v>
      </c>
      <c r="U143" s="221">
        <v>1.52</v>
      </c>
      <c r="V143" s="221">
        <f>ROUND(E143*U143,2)</f>
        <v>14.47</v>
      </c>
      <c r="W143" s="221"/>
      <c r="X143" s="221" t="s">
        <v>179</v>
      </c>
      <c r="Y143" s="221" t="s">
        <v>180</v>
      </c>
      <c r="Z143" s="210"/>
      <c r="AA143" s="210"/>
      <c r="AB143" s="210"/>
      <c r="AC143" s="210"/>
      <c r="AD143" s="210"/>
      <c r="AE143" s="210"/>
      <c r="AF143" s="210"/>
      <c r="AG143" s="210" t="s">
        <v>181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2" x14ac:dyDescent="0.2">
      <c r="A144" s="217"/>
      <c r="B144" s="218"/>
      <c r="C144" s="255" t="s">
        <v>356</v>
      </c>
      <c r="D144" s="240"/>
      <c r="E144" s="240"/>
      <c r="F144" s="240"/>
      <c r="G144" s="240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183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42" t="str">
        <f>C144</f>
        <v>nebo vybourání otvorů průřezové plochy přes 4 m2 ve zdivu nadzákladovém, včetně pomocného lešení o výšce podlahy do 1900 mm a pro zatížení do 1,5 kPa  (150 kg/m2)</v>
      </c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6" t="s">
        <v>357</v>
      </c>
      <c r="D145" s="223"/>
      <c r="E145" s="224">
        <v>9.3071999999999999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6" t="s">
        <v>358</v>
      </c>
      <c r="D146" s="223"/>
      <c r="E146" s="224">
        <v>0.21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3">
        <v>48</v>
      </c>
      <c r="B147" s="234" t="s">
        <v>359</v>
      </c>
      <c r="C147" s="254" t="s">
        <v>360</v>
      </c>
      <c r="D147" s="235" t="s">
        <v>175</v>
      </c>
      <c r="E147" s="236">
        <v>0.36599999999999999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6">
        <v>0</v>
      </c>
      <c r="O147" s="236">
        <f>ROUND(E147*N147,2)</f>
        <v>0</v>
      </c>
      <c r="P147" s="236">
        <v>2.2000000000000002</v>
      </c>
      <c r="Q147" s="236">
        <f>ROUND(E147*P147,2)</f>
        <v>0.81</v>
      </c>
      <c r="R147" s="238" t="s">
        <v>355</v>
      </c>
      <c r="S147" s="238" t="s">
        <v>177</v>
      </c>
      <c r="T147" s="239" t="s">
        <v>178</v>
      </c>
      <c r="U147" s="221">
        <v>12.56</v>
      </c>
      <c r="V147" s="221">
        <f>ROUND(E147*U147,2)</f>
        <v>4.5999999999999996</v>
      </c>
      <c r="W147" s="221"/>
      <c r="X147" s="221" t="s">
        <v>179</v>
      </c>
      <c r="Y147" s="221" t="s">
        <v>180</v>
      </c>
      <c r="Z147" s="210"/>
      <c r="AA147" s="210"/>
      <c r="AB147" s="210"/>
      <c r="AC147" s="210"/>
      <c r="AD147" s="210"/>
      <c r="AE147" s="210"/>
      <c r="AF147" s="210"/>
      <c r="AG147" s="210" t="s">
        <v>181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6" t="s">
        <v>361</v>
      </c>
      <c r="D148" s="223"/>
      <c r="E148" s="224">
        <v>0.216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6" t="s">
        <v>362</v>
      </c>
      <c r="D149" s="223"/>
      <c r="E149" s="224">
        <v>0.15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3">
        <v>49</v>
      </c>
      <c r="B150" s="234" t="s">
        <v>363</v>
      </c>
      <c r="C150" s="254" t="s">
        <v>364</v>
      </c>
      <c r="D150" s="235" t="s">
        <v>226</v>
      </c>
      <c r="E150" s="236">
        <v>111.68</v>
      </c>
      <c r="F150" s="237"/>
      <c r="G150" s="238">
        <f>ROUND(E150*F150,2)</f>
        <v>0</v>
      </c>
      <c r="H150" s="237"/>
      <c r="I150" s="238">
        <f>ROUND(E150*H150,2)</f>
        <v>0</v>
      </c>
      <c r="J150" s="237"/>
      <c r="K150" s="238">
        <f>ROUND(E150*J150,2)</f>
        <v>0</v>
      </c>
      <c r="L150" s="238">
        <v>21</v>
      </c>
      <c r="M150" s="238">
        <f>G150*(1+L150/100)</f>
        <v>0</v>
      </c>
      <c r="N150" s="236">
        <v>0</v>
      </c>
      <c r="O150" s="236">
        <f>ROUND(E150*N150,2)</f>
        <v>0</v>
      </c>
      <c r="P150" s="236">
        <v>1.26E-2</v>
      </c>
      <c r="Q150" s="236">
        <f>ROUND(E150*P150,2)</f>
        <v>1.41</v>
      </c>
      <c r="R150" s="238" t="s">
        <v>355</v>
      </c>
      <c r="S150" s="238" t="s">
        <v>177</v>
      </c>
      <c r="T150" s="239" t="s">
        <v>178</v>
      </c>
      <c r="U150" s="221">
        <v>0.33</v>
      </c>
      <c r="V150" s="221">
        <f>ROUND(E150*U150,2)</f>
        <v>36.85</v>
      </c>
      <c r="W150" s="221"/>
      <c r="X150" s="221" t="s">
        <v>179</v>
      </c>
      <c r="Y150" s="221" t="s">
        <v>180</v>
      </c>
      <c r="Z150" s="210"/>
      <c r="AA150" s="210"/>
      <c r="AB150" s="210"/>
      <c r="AC150" s="210"/>
      <c r="AD150" s="210"/>
      <c r="AE150" s="210"/>
      <c r="AF150" s="210"/>
      <c r="AG150" s="210" t="s">
        <v>188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6" t="s">
        <v>365</v>
      </c>
      <c r="D151" s="223"/>
      <c r="E151" s="224">
        <v>69.67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6" t="s">
        <v>366</v>
      </c>
      <c r="D152" s="223"/>
      <c r="E152" s="224">
        <v>42.01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3">
        <v>50</v>
      </c>
      <c r="B153" s="234" t="s">
        <v>367</v>
      </c>
      <c r="C153" s="254" t="s">
        <v>368</v>
      </c>
      <c r="D153" s="235" t="s">
        <v>226</v>
      </c>
      <c r="E153" s="236">
        <v>69.67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</v>
      </c>
      <c r="O153" s="236">
        <f>ROUND(E153*N153,2)</f>
        <v>0</v>
      </c>
      <c r="P153" s="236">
        <v>0.02</v>
      </c>
      <c r="Q153" s="236">
        <f>ROUND(E153*P153,2)</f>
        <v>1.39</v>
      </c>
      <c r="R153" s="238" t="s">
        <v>355</v>
      </c>
      <c r="S153" s="238" t="s">
        <v>177</v>
      </c>
      <c r="T153" s="239" t="s">
        <v>178</v>
      </c>
      <c r="U153" s="221">
        <v>0.14699999999999999</v>
      </c>
      <c r="V153" s="221">
        <f>ROUND(E153*U153,2)</f>
        <v>10.24</v>
      </c>
      <c r="W153" s="221"/>
      <c r="X153" s="221" t="s">
        <v>179</v>
      </c>
      <c r="Y153" s="221" t="s">
        <v>180</v>
      </c>
      <c r="Z153" s="210"/>
      <c r="AA153" s="210"/>
      <c r="AB153" s="210"/>
      <c r="AC153" s="210"/>
      <c r="AD153" s="210"/>
      <c r="AE153" s="210"/>
      <c r="AF153" s="210"/>
      <c r="AG153" s="210" t="s">
        <v>188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5" t="s">
        <v>369</v>
      </c>
      <c r="D154" s="240"/>
      <c r="E154" s="240"/>
      <c r="F154" s="240"/>
      <c r="G154" s="240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183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6" t="s">
        <v>365</v>
      </c>
      <c r="D155" s="223"/>
      <c r="E155" s="224">
        <v>69.67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3">
        <v>51</v>
      </c>
      <c r="B156" s="234" t="s">
        <v>370</v>
      </c>
      <c r="C156" s="254" t="s">
        <v>371</v>
      </c>
      <c r="D156" s="235" t="s">
        <v>231</v>
      </c>
      <c r="E156" s="236">
        <v>10.705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4.0000000000000002E-4</v>
      </c>
      <c r="Q156" s="236">
        <f>ROUND(E156*P156,2)</f>
        <v>0</v>
      </c>
      <c r="R156" s="238" t="s">
        <v>355</v>
      </c>
      <c r="S156" s="238" t="s">
        <v>177</v>
      </c>
      <c r="T156" s="239" t="s">
        <v>178</v>
      </c>
      <c r="U156" s="221">
        <v>7.0000000000000007E-2</v>
      </c>
      <c r="V156" s="221">
        <f>ROUND(E156*U156,2)</f>
        <v>0.75</v>
      </c>
      <c r="W156" s="221"/>
      <c r="X156" s="221" t="s">
        <v>179</v>
      </c>
      <c r="Y156" s="221" t="s">
        <v>180</v>
      </c>
      <c r="Z156" s="210"/>
      <c r="AA156" s="210"/>
      <c r="AB156" s="210"/>
      <c r="AC156" s="210"/>
      <c r="AD156" s="210"/>
      <c r="AE156" s="210"/>
      <c r="AF156" s="210"/>
      <c r="AG156" s="210" t="s">
        <v>181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5" t="s">
        <v>369</v>
      </c>
      <c r="D157" s="240"/>
      <c r="E157" s="240"/>
      <c r="F157" s="240"/>
      <c r="G157" s="240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183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6" t="s">
        <v>372</v>
      </c>
      <c r="D158" s="223"/>
      <c r="E158" s="224">
        <v>10.705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3">
        <v>52</v>
      </c>
      <c r="B159" s="234" t="s">
        <v>373</v>
      </c>
      <c r="C159" s="254" t="s">
        <v>374</v>
      </c>
      <c r="D159" s="235" t="s">
        <v>238</v>
      </c>
      <c r="E159" s="236">
        <v>1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8" t="s">
        <v>355</v>
      </c>
      <c r="S159" s="238" t="s">
        <v>177</v>
      </c>
      <c r="T159" s="239" t="s">
        <v>178</v>
      </c>
      <c r="U159" s="221">
        <v>0.05</v>
      </c>
      <c r="V159" s="221">
        <f>ROUND(E159*U159,2)</f>
        <v>0.05</v>
      </c>
      <c r="W159" s="221"/>
      <c r="X159" s="221" t="s">
        <v>179</v>
      </c>
      <c r="Y159" s="221" t="s">
        <v>180</v>
      </c>
      <c r="Z159" s="210"/>
      <c r="AA159" s="210"/>
      <c r="AB159" s="210"/>
      <c r="AC159" s="210"/>
      <c r="AD159" s="210"/>
      <c r="AE159" s="210"/>
      <c r="AF159" s="210"/>
      <c r="AG159" s="210" t="s">
        <v>188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5" t="s">
        <v>375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6" t="s">
        <v>376</v>
      </c>
      <c r="D161" s="223"/>
      <c r="E161" s="224">
        <v>1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3">
        <v>53</v>
      </c>
      <c r="B162" s="234" t="s">
        <v>373</v>
      </c>
      <c r="C162" s="254" t="s">
        <v>374</v>
      </c>
      <c r="D162" s="235" t="s">
        <v>238</v>
      </c>
      <c r="E162" s="236">
        <v>2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8" t="s">
        <v>355</v>
      </c>
      <c r="S162" s="238" t="s">
        <v>177</v>
      </c>
      <c r="T162" s="239" t="s">
        <v>178</v>
      </c>
      <c r="U162" s="221">
        <v>0.05</v>
      </c>
      <c r="V162" s="221">
        <f>ROUND(E162*U162,2)</f>
        <v>0.1</v>
      </c>
      <c r="W162" s="221"/>
      <c r="X162" s="221" t="s">
        <v>179</v>
      </c>
      <c r="Y162" s="221" t="s">
        <v>180</v>
      </c>
      <c r="Z162" s="210"/>
      <c r="AA162" s="210"/>
      <c r="AB162" s="210"/>
      <c r="AC162" s="210"/>
      <c r="AD162" s="210"/>
      <c r="AE162" s="210"/>
      <c r="AF162" s="210"/>
      <c r="AG162" s="210" t="s">
        <v>181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5" t="s">
        <v>375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183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33.75" outlineLevel="1" x14ac:dyDescent="0.2">
      <c r="A164" s="233">
        <v>54</v>
      </c>
      <c r="B164" s="234" t="s">
        <v>377</v>
      </c>
      <c r="C164" s="254" t="s">
        <v>378</v>
      </c>
      <c r="D164" s="235" t="s">
        <v>226</v>
      </c>
      <c r="E164" s="236">
        <v>2.02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1E-3</v>
      </c>
      <c r="O164" s="236">
        <f>ROUND(E164*N164,2)</f>
        <v>0</v>
      </c>
      <c r="P164" s="236">
        <v>6.3E-2</v>
      </c>
      <c r="Q164" s="236">
        <f>ROUND(E164*P164,2)</f>
        <v>0.13</v>
      </c>
      <c r="R164" s="238" t="s">
        <v>355</v>
      </c>
      <c r="S164" s="238" t="s">
        <v>177</v>
      </c>
      <c r="T164" s="239" t="s">
        <v>178</v>
      </c>
      <c r="U164" s="221">
        <v>0.71799999999999997</v>
      </c>
      <c r="V164" s="221">
        <f>ROUND(E164*U164,2)</f>
        <v>1.45</v>
      </c>
      <c r="W164" s="221"/>
      <c r="X164" s="221" t="s">
        <v>179</v>
      </c>
      <c r="Y164" s="221" t="s">
        <v>180</v>
      </c>
      <c r="Z164" s="210"/>
      <c r="AA164" s="210"/>
      <c r="AB164" s="210"/>
      <c r="AC164" s="210"/>
      <c r="AD164" s="210"/>
      <c r="AE164" s="210"/>
      <c r="AF164" s="210"/>
      <c r="AG164" s="210" t="s">
        <v>188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6" t="s">
        <v>379</v>
      </c>
      <c r="D165" s="223"/>
      <c r="E165" s="224">
        <v>2.02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3">
        <v>55</v>
      </c>
      <c r="B166" s="234" t="s">
        <v>380</v>
      </c>
      <c r="C166" s="254" t="s">
        <v>381</v>
      </c>
      <c r="D166" s="235" t="s">
        <v>226</v>
      </c>
      <c r="E166" s="236">
        <v>3.84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9.2000000000000003E-4</v>
      </c>
      <c r="O166" s="236">
        <f>ROUND(E166*N166,2)</f>
        <v>0</v>
      </c>
      <c r="P166" s="236">
        <v>0.04</v>
      </c>
      <c r="Q166" s="236">
        <f>ROUND(E166*P166,2)</f>
        <v>0.15</v>
      </c>
      <c r="R166" s="238" t="s">
        <v>355</v>
      </c>
      <c r="S166" s="238" t="s">
        <v>177</v>
      </c>
      <c r="T166" s="239" t="s">
        <v>178</v>
      </c>
      <c r="U166" s="221">
        <v>0.373</v>
      </c>
      <c r="V166" s="221">
        <f>ROUND(E166*U166,2)</f>
        <v>1.43</v>
      </c>
      <c r="W166" s="221"/>
      <c r="X166" s="221" t="s">
        <v>179</v>
      </c>
      <c r="Y166" s="221" t="s">
        <v>180</v>
      </c>
      <c r="Z166" s="210"/>
      <c r="AA166" s="210"/>
      <c r="AB166" s="210"/>
      <c r="AC166" s="210"/>
      <c r="AD166" s="210"/>
      <c r="AE166" s="210"/>
      <c r="AF166" s="210"/>
      <c r="AG166" s="210" t="s">
        <v>181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6" t="s">
        <v>336</v>
      </c>
      <c r="D167" s="223"/>
      <c r="E167" s="224">
        <v>3.84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185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3">
        <v>56</v>
      </c>
      <c r="B168" s="244" t="s">
        <v>382</v>
      </c>
      <c r="C168" s="258" t="s">
        <v>383</v>
      </c>
      <c r="D168" s="245" t="s">
        <v>231</v>
      </c>
      <c r="E168" s="246">
        <v>2.4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21</v>
      </c>
      <c r="M168" s="248">
        <f>G168*(1+L168/100)</f>
        <v>0</v>
      </c>
      <c r="N168" s="246">
        <v>0</v>
      </c>
      <c r="O168" s="246">
        <f>ROUND(E168*N168,2)</f>
        <v>0</v>
      </c>
      <c r="P168" s="246">
        <v>1.383E-2</v>
      </c>
      <c r="Q168" s="246">
        <f>ROUND(E168*P168,2)</f>
        <v>0.03</v>
      </c>
      <c r="R168" s="248" t="s">
        <v>355</v>
      </c>
      <c r="S168" s="248" t="s">
        <v>177</v>
      </c>
      <c r="T168" s="249" t="s">
        <v>178</v>
      </c>
      <c r="U168" s="221">
        <v>0.12</v>
      </c>
      <c r="V168" s="221">
        <f>ROUND(E168*U168,2)</f>
        <v>0.28999999999999998</v>
      </c>
      <c r="W168" s="221"/>
      <c r="X168" s="221" t="s">
        <v>179</v>
      </c>
      <c r="Y168" s="221" t="s">
        <v>180</v>
      </c>
      <c r="Z168" s="210"/>
      <c r="AA168" s="210"/>
      <c r="AB168" s="210"/>
      <c r="AC168" s="210"/>
      <c r="AD168" s="210"/>
      <c r="AE168" s="210"/>
      <c r="AF168" s="210"/>
      <c r="AG168" s="210" t="s">
        <v>181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3">
        <v>57</v>
      </c>
      <c r="B169" s="234" t="s">
        <v>384</v>
      </c>
      <c r="C169" s="254" t="s">
        <v>385</v>
      </c>
      <c r="D169" s="235" t="s">
        <v>231</v>
      </c>
      <c r="E169" s="236">
        <v>5.2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0</v>
      </c>
      <c r="O169" s="236">
        <f>ROUND(E169*N169,2)</f>
        <v>0</v>
      </c>
      <c r="P169" s="236">
        <v>4.6000000000000001E-4</v>
      </c>
      <c r="Q169" s="236">
        <f>ROUND(E169*P169,2)</f>
        <v>0</v>
      </c>
      <c r="R169" s="238" t="s">
        <v>355</v>
      </c>
      <c r="S169" s="238" t="s">
        <v>177</v>
      </c>
      <c r="T169" s="239" t="s">
        <v>239</v>
      </c>
      <c r="U169" s="221">
        <v>0.81</v>
      </c>
      <c r="V169" s="221">
        <f>ROUND(E169*U169,2)</f>
        <v>4.21</v>
      </c>
      <c r="W169" s="221"/>
      <c r="X169" s="221" t="s">
        <v>179</v>
      </c>
      <c r="Y169" s="221" t="s">
        <v>180</v>
      </c>
      <c r="Z169" s="210"/>
      <c r="AA169" s="210"/>
      <c r="AB169" s="210"/>
      <c r="AC169" s="210"/>
      <c r="AD169" s="210"/>
      <c r="AE169" s="210"/>
      <c r="AF169" s="210"/>
      <c r="AG169" s="210" t="s">
        <v>181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6" t="s">
        <v>386</v>
      </c>
      <c r="D170" s="223"/>
      <c r="E170" s="224">
        <v>5.2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3">
        <v>58</v>
      </c>
      <c r="B171" s="234" t="s">
        <v>387</v>
      </c>
      <c r="C171" s="254" t="s">
        <v>388</v>
      </c>
      <c r="D171" s="235" t="s">
        <v>231</v>
      </c>
      <c r="E171" s="236">
        <v>8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0</v>
      </c>
      <c r="O171" s="236">
        <f>ROUND(E171*N171,2)</f>
        <v>0</v>
      </c>
      <c r="P171" s="236">
        <v>4.6000000000000001E-4</v>
      </c>
      <c r="Q171" s="236">
        <f>ROUND(E171*P171,2)</f>
        <v>0</v>
      </c>
      <c r="R171" s="238" t="s">
        <v>355</v>
      </c>
      <c r="S171" s="238" t="s">
        <v>177</v>
      </c>
      <c r="T171" s="239" t="s">
        <v>178</v>
      </c>
      <c r="U171" s="221">
        <v>1</v>
      </c>
      <c r="V171" s="221">
        <f>ROUND(E171*U171,2)</f>
        <v>8</v>
      </c>
      <c r="W171" s="221"/>
      <c r="X171" s="221" t="s">
        <v>179</v>
      </c>
      <c r="Y171" s="221" t="s">
        <v>180</v>
      </c>
      <c r="Z171" s="210"/>
      <c r="AA171" s="210"/>
      <c r="AB171" s="210"/>
      <c r="AC171" s="210"/>
      <c r="AD171" s="210"/>
      <c r="AE171" s="210"/>
      <c r="AF171" s="210"/>
      <c r="AG171" s="210" t="s">
        <v>181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6" t="s">
        <v>389</v>
      </c>
      <c r="D172" s="223"/>
      <c r="E172" s="224">
        <v>8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3">
        <v>59</v>
      </c>
      <c r="B173" s="234" t="s">
        <v>390</v>
      </c>
      <c r="C173" s="254" t="s">
        <v>391</v>
      </c>
      <c r="D173" s="235" t="s">
        <v>231</v>
      </c>
      <c r="E173" s="236">
        <v>3.7</v>
      </c>
      <c r="F173" s="237"/>
      <c r="G173" s="238">
        <f>ROUND(E173*F173,2)</f>
        <v>0</v>
      </c>
      <c r="H173" s="237"/>
      <c r="I173" s="238">
        <f>ROUND(E173*H173,2)</f>
        <v>0</v>
      </c>
      <c r="J173" s="237"/>
      <c r="K173" s="238">
        <f>ROUND(E173*J173,2)</f>
        <v>0</v>
      </c>
      <c r="L173" s="238">
        <v>21</v>
      </c>
      <c r="M173" s="238">
        <f>G173*(1+L173/100)</f>
        <v>0</v>
      </c>
      <c r="N173" s="236">
        <v>0</v>
      </c>
      <c r="O173" s="236">
        <f>ROUND(E173*N173,2)</f>
        <v>0</v>
      </c>
      <c r="P173" s="236">
        <v>4.6000000000000001E-4</v>
      </c>
      <c r="Q173" s="236">
        <f>ROUND(E173*P173,2)</f>
        <v>0</v>
      </c>
      <c r="R173" s="238" t="s">
        <v>355</v>
      </c>
      <c r="S173" s="238" t="s">
        <v>177</v>
      </c>
      <c r="T173" s="239" t="s">
        <v>178</v>
      </c>
      <c r="U173" s="221">
        <v>2.5</v>
      </c>
      <c r="V173" s="221">
        <f>ROUND(E173*U173,2)</f>
        <v>9.25</v>
      </c>
      <c r="W173" s="221"/>
      <c r="X173" s="221" t="s">
        <v>179</v>
      </c>
      <c r="Y173" s="221" t="s">
        <v>180</v>
      </c>
      <c r="Z173" s="210"/>
      <c r="AA173" s="210"/>
      <c r="AB173" s="210"/>
      <c r="AC173" s="210"/>
      <c r="AD173" s="210"/>
      <c r="AE173" s="210"/>
      <c r="AF173" s="210"/>
      <c r="AG173" s="210" t="s">
        <v>181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6" t="s">
        <v>392</v>
      </c>
      <c r="D174" s="223"/>
      <c r="E174" s="224">
        <v>3.7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3">
        <v>60</v>
      </c>
      <c r="B175" s="234" t="s">
        <v>393</v>
      </c>
      <c r="C175" s="254" t="s">
        <v>394</v>
      </c>
      <c r="D175" s="235" t="s">
        <v>238</v>
      </c>
      <c r="E175" s="236">
        <v>1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21</v>
      </c>
      <c r="M175" s="238">
        <f>G175*(1+L175/100)</f>
        <v>0</v>
      </c>
      <c r="N175" s="236">
        <v>3.4000000000000002E-4</v>
      </c>
      <c r="O175" s="236">
        <f>ROUND(E175*N175,2)</f>
        <v>0</v>
      </c>
      <c r="P175" s="236">
        <v>2.8000000000000001E-2</v>
      </c>
      <c r="Q175" s="236">
        <f>ROUND(E175*P175,2)</f>
        <v>0.03</v>
      </c>
      <c r="R175" s="238" t="s">
        <v>355</v>
      </c>
      <c r="S175" s="238" t="s">
        <v>177</v>
      </c>
      <c r="T175" s="239" t="s">
        <v>239</v>
      </c>
      <c r="U175" s="221">
        <v>0.19700000000000001</v>
      </c>
      <c r="V175" s="221">
        <f>ROUND(E175*U175,2)</f>
        <v>0.2</v>
      </c>
      <c r="W175" s="221"/>
      <c r="X175" s="221" t="s">
        <v>179</v>
      </c>
      <c r="Y175" s="221" t="s">
        <v>180</v>
      </c>
      <c r="Z175" s="210"/>
      <c r="AA175" s="210"/>
      <c r="AB175" s="210"/>
      <c r="AC175" s="210"/>
      <c r="AD175" s="210"/>
      <c r="AE175" s="210"/>
      <c r="AF175" s="210"/>
      <c r="AG175" s="210" t="s">
        <v>181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5" t="s">
        <v>395</v>
      </c>
      <c r="D176" s="240"/>
      <c r="E176" s="240"/>
      <c r="F176" s="240"/>
      <c r="G176" s="240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7" t="s">
        <v>396</v>
      </c>
      <c r="D177" s="241"/>
      <c r="E177" s="241"/>
      <c r="F177" s="241"/>
      <c r="G177" s="24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234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6" t="s">
        <v>397</v>
      </c>
      <c r="D178" s="223"/>
      <c r="E178" s="224">
        <v>1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3">
        <v>61</v>
      </c>
      <c r="B179" s="234" t="s">
        <v>398</v>
      </c>
      <c r="C179" s="254" t="s">
        <v>399</v>
      </c>
      <c r="D179" s="235" t="s">
        <v>238</v>
      </c>
      <c r="E179" s="236">
        <v>16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6">
        <v>0</v>
      </c>
      <c r="O179" s="236">
        <f>ROUND(E179*N179,2)</f>
        <v>0</v>
      </c>
      <c r="P179" s="236">
        <v>4.6000000000000001E-4</v>
      </c>
      <c r="Q179" s="236">
        <f>ROUND(E179*P179,2)</f>
        <v>0.01</v>
      </c>
      <c r="R179" s="238" t="s">
        <v>355</v>
      </c>
      <c r="S179" s="238" t="s">
        <v>177</v>
      </c>
      <c r="T179" s="239" t="s">
        <v>178</v>
      </c>
      <c r="U179" s="221">
        <v>0.312</v>
      </c>
      <c r="V179" s="221">
        <f>ROUND(E179*U179,2)</f>
        <v>4.99</v>
      </c>
      <c r="W179" s="221"/>
      <c r="X179" s="221" t="s">
        <v>179</v>
      </c>
      <c r="Y179" s="221" t="s">
        <v>180</v>
      </c>
      <c r="Z179" s="210"/>
      <c r="AA179" s="210"/>
      <c r="AB179" s="210"/>
      <c r="AC179" s="210"/>
      <c r="AD179" s="210"/>
      <c r="AE179" s="210"/>
      <c r="AF179" s="210"/>
      <c r="AG179" s="210" t="s">
        <v>181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5" t="s">
        <v>400</v>
      </c>
      <c r="D180" s="240"/>
      <c r="E180" s="240"/>
      <c r="F180" s="240"/>
      <c r="G180" s="240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183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42" t="str">
        <f>C180</f>
        <v>základových nebo nadzákladových, včetně pomocného lešení o výšce podlahy do 1900 mm a pro zatížení do 1,5 kPa  (150 kg/m2),</v>
      </c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6" t="s">
        <v>401</v>
      </c>
      <c r="D181" s="223"/>
      <c r="E181" s="224">
        <v>16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33">
        <v>62</v>
      </c>
      <c r="B182" s="234" t="s">
        <v>402</v>
      </c>
      <c r="C182" s="254" t="s">
        <v>403</v>
      </c>
      <c r="D182" s="235" t="s">
        <v>175</v>
      </c>
      <c r="E182" s="236">
        <v>0.17874999999999999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0</v>
      </c>
      <c r="O182" s="236">
        <f>ROUND(E182*N182,2)</f>
        <v>0</v>
      </c>
      <c r="P182" s="236">
        <v>2.4</v>
      </c>
      <c r="Q182" s="236">
        <f>ROUND(E182*P182,2)</f>
        <v>0.43</v>
      </c>
      <c r="R182" s="238" t="s">
        <v>355</v>
      </c>
      <c r="S182" s="238" t="s">
        <v>177</v>
      </c>
      <c r="T182" s="239" t="s">
        <v>178</v>
      </c>
      <c r="U182" s="221">
        <v>23.265999999999998</v>
      </c>
      <c r="V182" s="221">
        <f>ROUND(E182*U182,2)</f>
        <v>4.16</v>
      </c>
      <c r="W182" s="221"/>
      <c r="X182" s="221" t="s">
        <v>179</v>
      </c>
      <c r="Y182" s="221" t="s">
        <v>180</v>
      </c>
      <c r="Z182" s="210"/>
      <c r="AA182" s="210"/>
      <c r="AB182" s="210"/>
      <c r="AC182" s="210"/>
      <c r="AD182" s="210"/>
      <c r="AE182" s="210"/>
      <c r="AF182" s="210"/>
      <c r="AG182" s="210" t="s">
        <v>181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5" t="s">
        <v>404</v>
      </c>
      <c r="D183" s="240"/>
      <c r="E183" s="240"/>
      <c r="F183" s="240"/>
      <c r="G183" s="240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183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6" t="s">
        <v>405</v>
      </c>
      <c r="D184" s="223"/>
      <c r="E184" s="224">
        <v>0.17874999999999999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33">
        <v>63</v>
      </c>
      <c r="B185" s="234" t="s">
        <v>406</v>
      </c>
      <c r="C185" s="254" t="s">
        <v>407</v>
      </c>
      <c r="D185" s="235" t="s">
        <v>231</v>
      </c>
      <c r="E185" s="236">
        <v>10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1.8069999999999999E-2</v>
      </c>
      <c r="O185" s="236">
        <f>ROUND(E185*N185,2)</f>
        <v>0.18</v>
      </c>
      <c r="P185" s="236">
        <v>0</v>
      </c>
      <c r="Q185" s="236">
        <f>ROUND(E185*P185,2)</f>
        <v>0</v>
      </c>
      <c r="R185" s="238" t="s">
        <v>355</v>
      </c>
      <c r="S185" s="238" t="s">
        <v>177</v>
      </c>
      <c r="T185" s="239" t="s">
        <v>178</v>
      </c>
      <c r="U185" s="221">
        <v>0.59199999999999997</v>
      </c>
      <c r="V185" s="221">
        <f>ROUND(E185*U185,2)</f>
        <v>5.92</v>
      </c>
      <c r="W185" s="221"/>
      <c r="X185" s="221" t="s">
        <v>179</v>
      </c>
      <c r="Y185" s="221" t="s">
        <v>180</v>
      </c>
      <c r="Z185" s="210"/>
      <c r="AA185" s="210"/>
      <c r="AB185" s="210"/>
      <c r="AC185" s="210"/>
      <c r="AD185" s="210"/>
      <c r="AE185" s="210"/>
      <c r="AF185" s="210"/>
      <c r="AG185" s="210" t="s">
        <v>181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6" t="s">
        <v>408</v>
      </c>
      <c r="D186" s="223"/>
      <c r="E186" s="224">
        <v>10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3">
        <v>64</v>
      </c>
      <c r="B187" s="234" t="s">
        <v>409</v>
      </c>
      <c r="C187" s="254" t="s">
        <v>410</v>
      </c>
      <c r="D187" s="235" t="s">
        <v>226</v>
      </c>
      <c r="E187" s="236">
        <v>210.85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21</v>
      </c>
      <c r="M187" s="238">
        <f>G187*(1+L187/100)</f>
        <v>0</v>
      </c>
      <c r="N187" s="236">
        <v>0</v>
      </c>
      <c r="O187" s="236">
        <f>ROUND(E187*N187,2)</f>
        <v>0</v>
      </c>
      <c r="P187" s="236">
        <v>0.01</v>
      </c>
      <c r="Q187" s="236">
        <f>ROUND(E187*P187,2)</f>
        <v>2.11</v>
      </c>
      <c r="R187" s="238" t="s">
        <v>355</v>
      </c>
      <c r="S187" s="238" t="s">
        <v>177</v>
      </c>
      <c r="T187" s="239" t="s">
        <v>178</v>
      </c>
      <c r="U187" s="221">
        <v>0.1</v>
      </c>
      <c r="V187" s="221">
        <f>ROUND(E187*U187,2)</f>
        <v>21.09</v>
      </c>
      <c r="W187" s="221"/>
      <c r="X187" s="221" t="s">
        <v>179</v>
      </c>
      <c r="Y187" s="221" t="s">
        <v>180</v>
      </c>
      <c r="Z187" s="210"/>
      <c r="AA187" s="210"/>
      <c r="AB187" s="210"/>
      <c r="AC187" s="210"/>
      <c r="AD187" s="210"/>
      <c r="AE187" s="210"/>
      <c r="AF187" s="210"/>
      <c r="AG187" s="210" t="s">
        <v>181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6" t="s">
        <v>313</v>
      </c>
      <c r="D188" s="223"/>
      <c r="E188" s="224">
        <v>96.67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6" t="s">
        <v>346</v>
      </c>
      <c r="D189" s="223"/>
      <c r="E189" s="224">
        <v>114.18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33">
        <v>65</v>
      </c>
      <c r="B190" s="234" t="s">
        <v>411</v>
      </c>
      <c r="C190" s="254" t="s">
        <v>412</v>
      </c>
      <c r="D190" s="235" t="s">
        <v>226</v>
      </c>
      <c r="E190" s="236">
        <v>192.10900000000001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0.01</v>
      </c>
      <c r="Q190" s="236">
        <f>ROUND(E190*P190,2)</f>
        <v>1.92</v>
      </c>
      <c r="R190" s="238" t="s">
        <v>355</v>
      </c>
      <c r="S190" s="238" t="s">
        <v>177</v>
      </c>
      <c r="T190" s="239" t="s">
        <v>178</v>
      </c>
      <c r="U190" s="221">
        <v>0.08</v>
      </c>
      <c r="V190" s="221">
        <f>ROUND(E190*U190,2)</f>
        <v>15.37</v>
      </c>
      <c r="W190" s="221"/>
      <c r="X190" s="221" t="s">
        <v>179</v>
      </c>
      <c r="Y190" s="221" t="s">
        <v>180</v>
      </c>
      <c r="Z190" s="210"/>
      <c r="AA190" s="210"/>
      <c r="AB190" s="210"/>
      <c r="AC190" s="210"/>
      <c r="AD190" s="210"/>
      <c r="AE190" s="210"/>
      <c r="AF190" s="210"/>
      <c r="AG190" s="210" t="s">
        <v>181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6" t="s">
        <v>413</v>
      </c>
      <c r="D191" s="223"/>
      <c r="E191" s="224">
        <v>117.536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6" t="s">
        <v>414</v>
      </c>
      <c r="D192" s="223"/>
      <c r="E192" s="224">
        <v>-5.0999999999999996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6" t="s">
        <v>415</v>
      </c>
      <c r="D193" s="223"/>
      <c r="E193" s="224">
        <v>-33.127000000000002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5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6" t="s">
        <v>416</v>
      </c>
      <c r="D194" s="223"/>
      <c r="E194" s="224">
        <v>116.8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6" t="s">
        <v>417</v>
      </c>
      <c r="D195" s="223"/>
      <c r="E195" s="224">
        <v>-4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33">
        <v>66</v>
      </c>
      <c r="B196" s="234" t="s">
        <v>418</v>
      </c>
      <c r="C196" s="254" t="s">
        <v>419</v>
      </c>
      <c r="D196" s="235" t="s">
        <v>226</v>
      </c>
      <c r="E196" s="236">
        <v>86.634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0</v>
      </c>
      <c r="O196" s="236">
        <f>ROUND(E196*N196,2)</f>
        <v>0</v>
      </c>
      <c r="P196" s="236">
        <v>6.8000000000000005E-2</v>
      </c>
      <c r="Q196" s="236">
        <f>ROUND(E196*P196,2)</f>
        <v>5.89</v>
      </c>
      <c r="R196" s="238" t="s">
        <v>355</v>
      </c>
      <c r="S196" s="238" t="s">
        <v>177</v>
      </c>
      <c r="T196" s="239" t="s">
        <v>178</v>
      </c>
      <c r="U196" s="221">
        <v>0.69</v>
      </c>
      <c r="V196" s="221">
        <f>ROUND(E196*U196,2)</f>
        <v>59.78</v>
      </c>
      <c r="W196" s="221"/>
      <c r="X196" s="221" t="s">
        <v>179</v>
      </c>
      <c r="Y196" s="221" t="s">
        <v>180</v>
      </c>
      <c r="Z196" s="210"/>
      <c r="AA196" s="210"/>
      <c r="AB196" s="210"/>
      <c r="AC196" s="210"/>
      <c r="AD196" s="210"/>
      <c r="AE196" s="210"/>
      <c r="AF196" s="210"/>
      <c r="AG196" s="210" t="s">
        <v>188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5" t="s">
        <v>420</v>
      </c>
      <c r="D197" s="240"/>
      <c r="E197" s="240"/>
      <c r="F197" s="240"/>
      <c r="G197" s="240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183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2" x14ac:dyDescent="0.2">
      <c r="A198" s="217"/>
      <c r="B198" s="218"/>
      <c r="C198" s="256" t="s">
        <v>421</v>
      </c>
      <c r="D198" s="223"/>
      <c r="E198" s="224">
        <v>43.677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6" t="s">
        <v>422</v>
      </c>
      <c r="D199" s="223"/>
      <c r="E199" s="224">
        <v>42.957000000000001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185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6" t="s">
        <v>171</v>
      </c>
      <c r="B200" s="227" t="s">
        <v>113</v>
      </c>
      <c r="C200" s="253" t="s">
        <v>114</v>
      </c>
      <c r="D200" s="228"/>
      <c r="E200" s="229"/>
      <c r="F200" s="230"/>
      <c r="G200" s="230">
        <f>SUMIF(AG201:AG202,"&lt;&gt;NOR",G201:G202)</f>
        <v>0</v>
      </c>
      <c r="H200" s="230"/>
      <c r="I200" s="230">
        <f>SUM(I201:I202)</f>
        <v>0</v>
      </c>
      <c r="J200" s="230"/>
      <c r="K200" s="230">
        <f>SUM(K201:K202)</f>
        <v>0</v>
      </c>
      <c r="L200" s="230"/>
      <c r="M200" s="230">
        <f>SUM(M201:M202)</f>
        <v>0</v>
      </c>
      <c r="N200" s="229"/>
      <c r="O200" s="229">
        <f>SUM(O201:O202)</f>
        <v>0</v>
      </c>
      <c r="P200" s="229"/>
      <c r="Q200" s="229">
        <f>SUM(Q201:Q202)</f>
        <v>0</v>
      </c>
      <c r="R200" s="230"/>
      <c r="S200" s="230"/>
      <c r="T200" s="231"/>
      <c r="U200" s="225"/>
      <c r="V200" s="225">
        <f>SUM(V201:V202)</f>
        <v>30.41</v>
      </c>
      <c r="W200" s="225"/>
      <c r="X200" s="225"/>
      <c r="Y200" s="225"/>
      <c r="AG200" t="s">
        <v>172</v>
      </c>
    </row>
    <row r="201" spans="1:60" ht="22.5" outlineLevel="1" x14ac:dyDescent="0.2">
      <c r="A201" s="233">
        <v>67</v>
      </c>
      <c r="B201" s="234" t="s">
        <v>423</v>
      </c>
      <c r="C201" s="254" t="s">
        <v>424</v>
      </c>
      <c r="D201" s="235" t="s">
        <v>216</v>
      </c>
      <c r="E201" s="236">
        <v>16.075430000000001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0</v>
      </c>
      <c r="O201" s="236">
        <f>ROUND(E201*N201,2)</f>
        <v>0</v>
      </c>
      <c r="P201" s="236">
        <v>0</v>
      </c>
      <c r="Q201" s="236">
        <f>ROUND(E201*P201,2)</f>
        <v>0</v>
      </c>
      <c r="R201" s="238" t="s">
        <v>279</v>
      </c>
      <c r="S201" s="238" t="s">
        <v>177</v>
      </c>
      <c r="T201" s="239" t="s">
        <v>178</v>
      </c>
      <c r="U201" s="221">
        <v>1.8919999999999999</v>
      </c>
      <c r="V201" s="221">
        <f>ROUND(E201*U201,2)</f>
        <v>30.41</v>
      </c>
      <c r="W201" s="221"/>
      <c r="X201" s="221" t="s">
        <v>425</v>
      </c>
      <c r="Y201" s="221" t="s">
        <v>180</v>
      </c>
      <c r="Z201" s="210"/>
      <c r="AA201" s="210"/>
      <c r="AB201" s="210"/>
      <c r="AC201" s="210"/>
      <c r="AD201" s="210"/>
      <c r="AE201" s="210"/>
      <c r="AF201" s="210"/>
      <c r="AG201" s="210" t="s">
        <v>426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5" t="s">
        <v>427</v>
      </c>
      <c r="D202" s="240"/>
      <c r="E202" s="240"/>
      <c r="F202" s="240"/>
      <c r="G202" s="240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183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6" t="s">
        <v>171</v>
      </c>
      <c r="B203" s="227" t="s">
        <v>115</v>
      </c>
      <c r="C203" s="253" t="s">
        <v>116</v>
      </c>
      <c r="D203" s="228"/>
      <c r="E203" s="229"/>
      <c r="F203" s="230"/>
      <c r="G203" s="230">
        <f>SUMIF(AG204:AG210,"&lt;&gt;NOR",G204:G210)</f>
        <v>0</v>
      </c>
      <c r="H203" s="230"/>
      <c r="I203" s="230">
        <f>SUM(I204:I210)</f>
        <v>0</v>
      </c>
      <c r="J203" s="230"/>
      <c r="K203" s="230">
        <f>SUM(K204:K210)</f>
        <v>0</v>
      </c>
      <c r="L203" s="230"/>
      <c r="M203" s="230">
        <f>SUM(M204:M210)</f>
        <v>0</v>
      </c>
      <c r="N203" s="229"/>
      <c r="O203" s="229">
        <f>SUM(O204:O210)</f>
        <v>0.02</v>
      </c>
      <c r="P203" s="229"/>
      <c r="Q203" s="229">
        <f>SUM(Q204:Q210)</f>
        <v>0</v>
      </c>
      <c r="R203" s="230"/>
      <c r="S203" s="230"/>
      <c r="T203" s="231"/>
      <c r="U203" s="225"/>
      <c r="V203" s="225">
        <f>SUM(V204:V210)</f>
        <v>0.74</v>
      </c>
      <c r="W203" s="225"/>
      <c r="X203" s="225"/>
      <c r="Y203" s="225"/>
      <c r="AG203" t="s">
        <v>172</v>
      </c>
    </row>
    <row r="204" spans="1:60" ht="22.5" outlineLevel="1" x14ac:dyDescent="0.2">
      <c r="A204" s="233">
        <v>68</v>
      </c>
      <c r="B204" s="234" t="s">
        <v>428</v>
      </c>
      <c r="C204" s="254" t="s">
        <v>429</v>
      </c>
      <c r="D204" s="235" t="s">
        <v>226</v>
      </c>
      <c r="E204" s="236">
        <v>2.88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6">
        <v>3.3E-4</v>
      </c>
      <c r="O204" s="236">
        <f>ROUND(E204*N204,2)</f>
        <v>0</v>
      </c>
      <c r="P204" s="236">
        <v>0</v>
      </c>
      <c r="Q204" s="236">
        <f>ROUND(E204*P204,2)</f>
        <v>0</v>
      </c>
      <c r="R204" s="238" t="s">
        <v>430</v>
      </c>
      <c r="S204" s="238" t="s">
        <v>177</v>
      </c>
      <c r="T204" s="239" t="s">
        <v>178</v>
      </c>
      <c r="U204" s="221">
        <v>2.75E-2</v>
      </c>
      <c r="V204" s="221">
        <f>ROUND(E204*U204,2)</f>
        <v>0.08</v>
      </c>
      <c r="W204" s="221"/>
      <c r="X204" s="221" t="s">
        <v>179</v>
      </c>
      <c r="Y204" s="221" t="s">
        <v>180</v>
      </c>
      <c r="Z204" s="210"/>
      <c r="AA204" s="210"/>
      <c r="AB204" s="210"/>
      <c r="AC204" s="210"/>
      <c r="AD204" s="210"/>
      <c r="AE204" s="210"/>
      <c r="AF204" s="210"/>
      <c r="AG204" s="210" t="s">
        <v>181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6" t="s">
        <v>431</v>
      </c>
      <c r="D205" s="223"/>
      <c r="E205" s="224">
        <v>2.88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3">
        <v>69</v>
      </c>
      <c r="B206" s="234" t="s">
        <v>432</v>
      </c>
      <c r="C206" s="254" t="s">
        <v>433</v>
      </c>
      <c r="D206" s="235" t="s">
        <v>226</v>
      </c>
      <c r="E206" s="236">
        <v>2.88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5.5900000000000004E-3</v>
      </c>
      <c r="O206" s="236">
        <f>ROUND(E206*N206,2)</f>
        <v>0.02</v>
      </c>
      <c r="P206" s="236">
        <v>0</v>
      </c>
      <c r="Q206" s="236">
        <f>ROUND(E206*P206,2)</f>
        <v>0</v>
      </c>
      <c r="R206" s="238" t="s">
        <v>430</v>
      </c>
      <c r="S206" s="238" t="s">
        <v>177</v>
      </c>
      <c r="T206" s="239" t="s">
        <v>178</v>
      </c>
      <c r="U206" s="221">
        <v>0.22991</v>
      </c>
      <c r="V206" s="221">
        <f>ROUND(E206*U206,2)</f>
        <v>0.66</v>
      </c>
      <c r="W206" s="221"/>
      <c r="X206" s="221" t="s">
        <v>179</v>
      </c>
      <c r="Y206" s="221" t="s">
        <v>180</v>
      </c>
      <c r="Z206" s="210"/>
      <c r="AA206" s="210"/>
      <c r="AB206" s="210"/>
      <c r="AC206" s="210"/>
      <c r="AD206" s="210"/>
      <c r="AE206" s="210"/>
      <c r="AF206" s="210"/>
      <c r="AG206" s="210" t="s">
        <v>181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9" t="s">
        <v>434</v>
      </c>
      <c r="D207" s="250"/>
      <c r="E207" s="250"/>
      <c r="F207" s="250"/>
      <c r="G207" s="250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234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42" t="str">
        <f>C207</f>
        <v>Provedení očištění povrchu a natavení jedné vrstvy modifikovaného asfaltového pásu včetně dodávky materiálů.</v>
      </c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6" t="s">
        <v>435</v>
      </c>
      <c r="D208" s="223"/>
      <c r="E208" s="224">
        <v>2.88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>
        <v>70</v>
      </c>
      <c r="B209" s="218" t="s">
        <v>436</v>
      </c>
      <c r="C209" s="260" t="s">
        <v>437</v>
      </c>
      <c r="D209" s="219" t="s">
        <v>0</v>
      </c>
      <c r="E209" s="251"/>
      <c r="F209" s="222"/>
      <c r="G209" s="221">
        <f>ROUND(E209*F209,2)</f>
        <v>0</v>
      </c>
      <c r="H209" s="222"/>
      <c r="I209" s="221">
        <f>ROUND(E209*H209,2)</f>
        <v>0</v>
      </c>
      <c r="J209" s="222"/>
      <c r="K209" s="221">
        <f>ROUND(E209*J209,2)</f>
        <v>0</v>
      </c>
      <c r="L209" s="221">
        <v>21</v>
      </c>
      <c r="M209" s="221">
        <f>G209*(1+L209/100)</f>
        <v>0</v>
      </c>
      <c r="N209" s="220">
        <v>0</v>
      </c>
      <c r="O209" s="220">
        <f>ROUND(E209*N209,2)</f>
        <v>0</v>
      </c>
      <c r="P209" s="220">
        <v>0</v>
      </c>
      <c r="Q209" s="220">
        <f>ROUND(E209*P209,2)</f>
        <v>0</v>
      </c>
      <c r="R209" s="221" t="s">
        <v>430</v>
      </c>
      <c r="S209" s="221" t="s">
        <v>177</v>
      </c>
      <c r="T209" s="221" t="s">
        <v>178</v>
      </c>
      <c r="U209" s="221">
        <v>0</v>
      </c>
      <c r="V209" s="221">
        <f>ROUND(E209*U209,2)</f>
        <v>0</v>
      </c>
      <c r="W209" s="221"/>
      <c r="X209" s="221" t="s">
        <v>425</v>
      </c>
      <c r="Y209" s="221" t="s">
        <v>180</v>
      </c>
      <c r="Z209" s="210"/>
      <c r="AA209" s="210"/>
      <c r="AB209" s="210"/>
      <c r="AC209" s="210"/>
      <c r="AD209" s="210"/>
      <c r="AE209" s="210"/>
      <c r="AF209" s="210"/>
      <c r="AG209" s="210" t="s">
        <v>426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1" t="s">
        <v>438</v>
      </c>
      <c r="D210" s="252"/>
      <c r="E210" s="252"/>
      <c r="F210" s="252"/>
      <c r="G210" s="252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183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26" t="s">
        <v>171</v>
      </c>
      <c r="B211" s="227" t="s">
        <v>123</v>
      </c>
      <c r="C211" s="253" t="s">
        <v>124</v>
      </c>
      <c r="D211" s="228"/>
      <c r="E211" s="229"/>
      <c r="F211" s="230"/>
      <c r="G211" s="230">
        <f>SUMIF(AG212:AG216,"&lt;&gt;NOR",G212:G216)</f>
        <v>0</v>
      </c>
      <c r="H211" s="230"/>
      <c r="I211" s="230">
        <f>SUM(I212:I216)</f>
        <v>0</v>
      </c>
      <c r="J211" s="230"/>
      <c r="K211" s="230">
        <f>SUM(K212:K216)</f>
        <v>0</v>
      </c>
      <c r="L211" s="230"/>
      <c r="M211" s="230">
        <f>SUM(M212:M216)</f>
        <v>0</v>
      </c>
      <c r="N211" s="229"/>
      <c r="O211" s="229">
        <f>SUM(O212:O216)</f>
        <v>0.01</v>
      </c>
      <c r="P211" s="229"/>
      <c r="Q211" s="229">
        <f>SUM(Q212:Q216)</f>
        <v>0</v>
      </c>
      <c r="R211" s="230"/>
      <c r="S211" s="230"/>
      <c r="T211" s="231"/>
      <c r="U211" s="225"/>
      <c r="V211" s="225">
        <f>SUM(V212:V216)</f>
        <v>1.1400000000000001</v>
      </c>
      <c r="W211" s="225"/>
      <c r="X211" s="225"/>
      <c r="Y211" s="225"/>
      <c r="AG211" t="s">
        <v>172</v>
      </c>
    </row>
    <row r="212" spans="1:60" ht="22.5" outlineLevel="1" x14ac:dyDescent="0.2">
      <c r="A212" s="233">
        <v>71</v>
      </c>
      <c r="B212" s="234" t="s">
        <v>439</v>
      </c>
      <c r="C212" s="254" t="s">
        <v>440</v>
      </c>
      <c r="D212" s="235" t="s">
        <v>231</v>
      </c>
      <c r="E212" s="236">
        <v>2.4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2.0899999999999998E-3</v>
      </c>
      <c r="O212" s="236">
        <f>ROUND(E212*N212,2)</f>
        <v>0.01</v>
      </c>
      <c r="P212" s="236">
        <v>0</v>
      </c>
      <c r="Q212" s="236">
        <f>ROUND(E212*P212,2)</f>
        <v>0</v>
      </c>
      <c r="R212" s="238" t="s">
        <v>441</v>
      </c>
      <c r="S212" s="238" t="s">
        <v>177</v>
      </c>
      <c r="T212" s="239" t="s">
        <v>178</v>
      </c>
      <c r="U212" s="221">
        <v>0.38524999999999998</v>
      </c>
      <c r="V212" s="221">
        <f>ROUND(E212*U212,2)</f>
        <v>0.92</v>
      </c>
      <c r="W212" s="221"/>
      <c r="X212" s="221" t="s">
        <v>179</v>
      </c>
      <c r="Y212" s="221" t="s">
        <v>180</v>
      </c>
      <c r="Z212" s="210"/>
      <c r="AA212" s="210"/>
      <c r="AB212" s="210"/>
      <c r="AC212" s="210"/>
      <c r="AD212" s="210"/>
      <c r="AE212" s="210"/>
      <c r="AF212" s="210"/>
      <c r="AG212" s="210" t="s">
        <v>181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5" t="s">
        <v>442</v>
      </c>
      <c r="D213" s="240"/>
      <c r="E213" s="240"/>
      <c r="F213" s="240"/>
      <c r="G213" s="240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183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3">
        <v>72</v>
      </c>
      <c r="B214" s="234" t="s">
        <v>443</v>
      </c>
      <c r="C214" s="254" t="s">
        <v>444</v>
      </c>
      <c r="D214" s="235" t="s">
        <v>231</v>
      </c>
      <c r="E214" s="236">
        <v>2.4</v>
      </c>
      <c r="F214" s="237"/>
      <c r="G214" s="238">
        <f>ROUND(E214*F214,2)</f>
        <v>0</v>
      </c>
      <c r="H214" s="237"/>
      <c r="I214" s="238">
        <f>ROUND(E214*H214,2)</f>
        <v>0</v>
      </c>
      <c r="J214" s="237"/>
      <c r="K214" s="238">
        <f>ROUND(E214*J214,2)</f>
        <v>0</v>
      </c>
      <c r="L214" s="238">
        <v>21</v>
      </c>
      <c r="M214" s="238">
        <f>G214*(1+L214/100)</f>
        <v>0</v>
      </c>
      <c r="N214" s="236">
        <v>0</v>
      </c>
      <c r="O214" s="236">
        <f>ROUND(E214*N214,2)</f>
        <v>0</v>
      </c>
      <c r="P214" s="236">
        <v>1.3500000000000001E-3</v>
      </c>
      <c r="Q214" s="236">
        <f>ROUND(E214*P214,2)</f>
        <v>0</v>
      </c>
      <c r="R214" s="238" t="s">
        <v>441</v>
      </c>
      <c r="S214" s="238" t="s">
        <v>177</v>
      </c>
      <c r="T214" s="239" t="s">
        <v>178</v>
      </c>
      <c r="U214" s="221">
        <v>9.1999999999999998E-2</v>
      </c>
      <c r="V214" s="221">
        <f>ROUND(E214*U214,2)</f>
        <v>0.22</v>
      </c>
      <c r="W214" s="221"/>
      <c r="X214" s="221" t="s">
        <v>179</v>
      </c>
      <c r="Y214" s="221" t="s">
        <v>180</v>
      </c>
      <c r="Z214" s="210"/>
      <c r="AA214" s="210"/>
      <c r="AB214" s="210"/>
      <c r="AC214" s="210"/>
      <c r="AD214" s="210"/>
      <c r="AE214" s="210"/>
      <c r="AF214" s="210"/>
      <c r="AG214" s="210" t="s">
        <v>181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>
        <v>73</v>
      </c>
      <c r="B215" s="218" t="s">
        <v>445</v>
      </c>
      <c r="C215" s="260" t="s">
        <v>446</v>
      </c>
      <c r="D215" s="219" t="s">
        <v>0</v>
      </c>
      <c r="E215" s="251"/>
      <c r="F215" s="222"/>
      <c r="G215" s="221">
        <f>ROUND(E215*F215,2)</f>
        <v>0</v>
      </c>
      <c r="H215" s="222"/>
      <c r="I215" s="221">
        <f>ROUND(E215*H215,2)</f>
        <v>0</v>
      </c>
      <c r="J215" s="222"/>
      <c r="K215" s="221">
        <f>ROUND(E215*J215,2)</f>
        <v>0</v>
      </c>
      <c r="L215" s="221">
        <v>21</v>
      </c>
      <c r="M215" s="221">
        <f>G215*(1+L215/100)</f>
        <v>0</v>
      </c>
      <c r="N215" s="220">
        <v>0</v>
      </c>
      <c r="O215" s="220">
        <f>ROUND(E215*N215,2)</f>
        <v>0</v>
      </c>
      <c r="P215" s="220">
        <v>0</v>
      </c>
      <c r="Q215" s="220">
        <f>ROUND(E215*P215,2)</f>
        <v>0</v>
      </c>
      <c r="R215" s="221" t="s">
        <v>441</v>
      </c>
      <c r="S215" s="221" t="s">
        <v>177</v>
      </c>
      <c r="T215" s="221" t="s">
        <v>178</v>
      </c>
      <c r="U215" s="221">
        <v>0</v>
      </c>
      <c r="V215" s="221">
        <f>ROUND(E215*U215,2)</f>
        <v>0</v>
      </c>
      <c r="W215" s="221"/>
      <c r="X215" s="221" t="s">
        <v>425</v>
      </c>
      <c r="Y215" s="221" t="s">
        <v>180</v>
      </c>
      <c r="Z215" s="210"/>
      <c r="AA215" s="210"/>
      <c r="AB215" s="210"/>
      <c r="AC215" s="210"/>
      <c r="AD215" s="210"/>
      <c r="AE215" s="210"/>
      <c r="AF215" s="210"/>
      <c r="AG215" s="210" t="s">
        <v>426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1" t="s">
        <v>447</v>
      </c>
      <c r="D216" s="252"/>
      <c r="E216" s="252"/>
      <c r="F216" s="252"/>
      <c r="G216" s="252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183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171</v>
      </c>
      <c r="B217" s="227" t="s">
        <v>125</v>
      </c>
      <c r="C217" s="253" t="s">
        <v>126</v>
      </c>
      <c r="D217" s="228"/>
      <c r="E217" s="229"/>
      <c r="F217" s="230"/>
      <c r="G217" s="230">
        <f>SUMIF(AG218:AG225,"&lt;&gt;NOR",G218:G225)</f>
        <v>0</v>
      </c>
      <c r="H217" s="230"/>
      <c r="I217" s="230">
        <f>SUM(I218:I225)</f>
        <v>0</v>
      </c>
      <c r="J217" s="230"/>
      <c r="K217" s="230">
        <f>SUM(K218:K225)</f>
        <v>0</v>
      </c>
      <c r="L217" s="230"/>
      <c r="M217" s="230">
        <f>SUM(M218:M225)</f>
        <v>0</v>
      </c>
      <c r="N217" s="229"/>
      <c r="O217" s="229">
        <f>SUM(O218:O225)</f>
        <v>0</v>
      </c>
      <c r="P217" s="229"/>
      <c r="Q217" s="229">
        <f>SUM(Q218:Q225)</f>
        <v>0</v>
      </c>
      <c r="R217" s="230"/>
      <c r="S217" s="230"/>
      <c r="T217" s="231"/>
      <c r="U217" s="225"/>
      <c r="V217" s="225">
        <f>SUM(V218:V225)</f>
        <v>4.55</v>
      </c>
      <c r="W217" s="225"/>
      <c r="X217" s="225"/>
      <c r="Y217" s="225"/>
      <c r="AG217" t="s">
        <v>172</v>
      </c>
    </row>
    <row r="218" spans="1:60" ht="22.5" outlineLevel="1" x14ac:dyDescent="0.2">
      <c r="A218" s="233">
        <v>74</v>
      </c>
      <c r="B218" s="234" t="s">
        <v>448</v>
      </c>
      <c r="C218" s="254" t="s">
        <v>449</v>
      </c>
      <c r="D218" s="235" t="s">
        <v>238</v>
      </c>
      <c r="E218" s="236">
        <v>2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0</v>
      </c>
      <c r="O218" s="236">
        <f>ROUND(E218*N218,2)</f>
        <v>0</v>
      </c>
      <c r="P218" s="236">
        <v>0</v>
      </c>
      <c r="Q218" s="236">
        <f>ROUND(E218*P218,2)</f>
        <v>0</v>
      </c>
      <c r="R218" s="238" t="s">
        <v>450</v>
      </c>
      <c r="S218" s="238" t="s">
        <v>177</v>
      </c>
      <c r="T218" s="239" t="s">
        <v>178</v>
      </c>
      <c r="U218" s="221">
        <v>1.5</v>
      </c>
      <c r="V218" s="221">
        <f>ROUND(E218*U218,2)</f>
        <v>3</v>
      </c>
      <c r="W218" s="221"/>
      <c r="X218" s="221" t="s">
        <v>179</v>
      </c>
      <c r="Y218" s="221" t="s">
        <v>180</v>
      </c>
      <c r="Z218" s="210"/>
      <c r="AA218" s="210"/>
      <c r="AB218" s="210"/>
      <c r="AC218" s="210"/>
      <c r="AD218" s="210"/>
      <c r="AE218" s="210"/>
      <c r="AF218" s="210"/>
      <c r="AG218" s="210" t="s">
        <v>451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6" t="s">
        <v>332</v>
      </c>
      <c r="D219" s="223"/>
      <c r="E219" s="224">
        <v>2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3">
        <v>75</v>
      </c>
      <c r="B220" s="234" t="s">
        <v>452</v>
      </c>
      <c r="C220" s="254" t="s">
        <v>453</v>
      </c>
      <c r="D220" s="235" t="s">
        <v>238</v>
      </c>
      <c r="E220" s="236">
        <v>2</v>
      </c>
      <c r="F220" s="237"/>
      <c r="G220" s="238">
        <f>ROUND(E220*F220,2)</f>
        <v>0</v>
      </c>
      <c r="H220" s="237"/>
      <c r="I220" s="238">
        <f>ROUND(E220*H220,2)</f>
        <v>0</v>
      </c>
      <c r="J220" s="237"/>
      <c r="K220" s="238">
        <f>ROUND(E220*J220,2)</f>
        <v>0</v>
      </c>
      <c r="L220" s="238">
        <v>21</v>
      </c>
      <c r="M220" s="238">
        <f>G220*(1+L220/100)</f>
        <v>0</v>
      </c>
      <c r="N220" s="236">
        <v>0</v>
      </c>
      <c r="O220" s="236">
        <f>ROUND(E220*N220,2)</f>
        <v>0</v>
      </c>
      <c r="P220" s="236">
        <v>0</v>
      </c>
      <c r="Q220" s="236">
        <f>ROUND(E220*P220,2)</f>
        <v>0</v>
      </c>
      <c r="R220" s="238" t="s">
        <v>450</v>
      </c>
      <c r="S220" s="238" t="s">
        <v>177</v>
      </c>
      <c r="T220" s="239" t="s">
        <v>178</v>
      </c>
      <c r="U220" s="221">
        <v>0.77500000000000002</v>
      </c>
      <c r="V220" s="221">
        <f>ROUND(E220*U220,2)</f>
        <v>1.55</v>
      </c>
      <c r="W220" s="221"/>
      <c r="X220" s="221" t="s">
        <v>179</v>
      </c>
      <c r="Y220" s="221" t="s">
        <v>180</v>
      </c>
      <c r="Z220" s="210"/>
      <c r="AA220" s="210"/>
      <c r="AB220" s="210"/>
      <c r="AC220" s="210"/>
      <c r="AD220" s="210"/>
      <c r="AE220" s="210"/>
      <c r="AF220" s="210"/>
      <c r="AG220" s="210" t="s">
        <v>451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6" t="s">
        <v>454</v>
      </c>
      <c r="D221" s="223"/>
      <c r="E221" s="224">
        <v>2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185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3">
        <v>76</v>
      </c>
      <c r="B222" s="234" t="s">
        <v>455</v>
      </c>
      <c r="C222" s="254" t="s">
        <v>456</v>
      </c>
      <c r="D222" s="235" t="s">
        <v>238</v>
      </c>
      <c r="E222" s="236">
        <v>2</v>
      </c>
      <c r="F222" s="237"/>
      <c r="G222" s="238">
        <f>ROUND(E222*F222,2)</f>
        <v>0</v>
      </c>
      <c r="H222" s="237"/>
      <c r="I222" s="238">
        <f>ROUND(E222*H222,2)</f>
        <v>0</v>
      </c>
      <c r="J222" s="237"/>
      <c r="K222" s="238">
        <f>ROUND(E222*J222,2)</f>
        <v>0</v>
      </c>
      <c r="L222" s="238">
        <v>21</v>
      </c>
      <c r="M222" s="238">
        <f>G222*(1+L222/100)</f>
        <v>0</v>
      </c>
      <c r="N222" s="236">
        <v>0</v>
      </c>
      <c r="O222" s="236">
        <f>ROUND(E222*N222,2)</f>
        <v>0</v>
      </c>
      <c r="P222" s="236">
        <v>0</v>
      </c>
      <c r="Q222" s="236">
        <f>ROUND(E222*P222,2)</f>
        <v>0</v>
      </c>
      <c r="R222" s="238"/>
      <c r="S222" s="238" t="s">
        <v>267</v>
      </c>
      <c r="T222" s="239" t="s">
        <v>268</v>
      </c>
      <c r="U222" s="221">
        <v>0</v>
      </c>
      <c r="V222" s="221">
        <f>ROUND(E222*U222,2)</f>
        <v>0</v>
      </c>
      <c r="W222" s="221"/>
      <c r="X222" s="221" t="s">
        <v>179</v>
      </c>
      <c r="Y222" s="221" t="s">
        <v>180</v>
      </c>
      <c r="Z222" s="210"/>
      <c r="AA222" s="210"/>
      <c r="AB222" s="210"/>
      <c r="AC222" s="210"/>
      <c r="AD222" s="210"/>
      <c r="AE222" s="210"/>
      <c r="AF222" s="210"/>
      <c r="AG222" s="210" t="s">
        <v>181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6" t="s">
        <v>454</v>
      </c>
      <c r="D223" s="223"/>
      <c r="E223" s="224">
        <v>2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185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>
        <v>77</v>
      </c>
      <c r="B224" s="218" t="s">
        <v>457</v>
      </c>
      <c r="C224" s="260" t="s">
        <v>458</v>
      </c>
      <c r="D224" s="219" t="s">
        <v>0</v>
      </c>
      <c r="E224" s="251"/>
      <c r="F224" s="222"/>
      <c r="G224" s="221">
        <f>ROUND(E224*F224,2)</f>
        <v>0</v>
      </c>
      <c r="H224" s="222"/>
      <c r="I224" s="221">
        <f>ROUND(E224*H224,2)</f>
        <v>0</v>
      </c>
      <c r="J224" s="222"/>
      <c r="K224" s="221">
        <f>ROUND(E224*J224,2)</f>
        <v>0</v>
      </c>
      <c r="L224" s="221">
        <v>21</v>
      </c>
      <c r="M224" s="221">
        <f>G224*(1+L224/100)</f>
        <v>0</v>
      </c>
      <c r="N224" s="220">
        <v>0</v>
      </c>
      <c r="O224" s="220">
        <f>ROUND(E224*N224,2)</f>
        <v>0</v>
      </c>
      <c r="P224" s="220">
        <v>0</v>
      </c>
      <c r="Q224" s="220">
        <f>ROUND(E224*P224,2)</f>
        <v>0</v>
      </c>
      <c r="R224" s="221" t="s">
        <v>450</v>
      </c>
      <c r="S224" s="221" t="s">
        <v>177</v>
      </c>
      <c r="T224" s="221" t="s">
        <v>178</v>
      </c>
      <c r="U224" s="221">
        <v>0</v>
      </c>
      <c r="V224" s="221">
        <f>ROUND(E224*U224,2)</f>
        <v>0</v>
      </c>
      <c r="W224" s="221"/>
      <c r="X224" s="221" t="s">
        <v>425</v>
      </c>
      <c r="Y224" s="221" t="s">
        <v>180</v>
      </c>
      <c r="Z224" s="210"/>
      <c r="AA224" s="210"/>
      <c r="AB224" s="210"/>
      <c r="AC224" s="210"/>
      <c r="AD224" s="210"/>
      <c r="AE224" s="210"/>
      <c r="AF224" s="210"/>
      <c r="AG224" s="210" t="s">
        <v>426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1" t="s">
        <v>447</v>
      </c>
      <c r="D225" s="252"/>
      <c r="E225" s="252"/>
      <c r="F225" s="252"/>
      <c r="G225" s="252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183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26" t="s">
        <v>171</v>
      </c>
      <c r="B226" s="227" t="s">
        <v>127</v>
      </c>
      <c r="C226" s="253" t="s">
        <v>128</v>
      </c>
      <c r="D226" s="228"/>
      <c r="E226" s="229"/>
      <c r="F226" s="230"/>
      <c r="G226" s="230">
        <f>SUMIF(AG227:AG233,"&lt;&gt;NOR",G227:G233)</f>
        <v>0</v>
      </c>
      <c r="H226" s="230"/>
      <c r="I226" s="230">
        <f>SUM(I227:I233)</f>
        <v>0</v>
      </c>
      <c r="J226" s="230"/>
      <c r="K226" s="230">
        <f>SUM(K227:K233)</f>
        <v>0</v>
      </c>
      <c r="L226" s="230"/>
      <c r="M226" s="230">
        <f>SUM(M227:M233)</f>
        <v>0</v>
      </c>
      <c r="N226" s="229"/>
      <c r="O226" s="229">
        <f>SUM(O227:O233)</f>
        <v>0.70000000000000007</v>
      </c>
      <c r="P226" s="229"/>
      <c r="Q226" s="229">
        <f>SUM(Q227:Q233)</f>
        <v>0</v>
      </c>
      <c r="R226" s="230"/>
      <c r="S226" s="230"/>
      <c r="T226" s="231"/>
      <c r="U226" s="225"/>
      <c r="V226" s="225">
        <f>SUM(V227:V233)</f>
        <v>67.34</v>
      </c>
      <c r="W226" s="225"/>
      <c r="X226" s="225"/>
      <c r="Y226" s="225"/>
      <c r="AG226" t="s">
        <v>172</v>
      </c>
    </row>
    <row r="227" spans="1:60" outlineLevel="1" x14ac:dyDescent="0.2">
      <c r="A227" s="233">
        <v>78</v>
      </c>
      <c r="B227" s="234" t="s">
        <v>459</v>
      </c>
      <c r="C227" s="254" t="s">
        <v>460</v>
      </c>
      <c r="D227" s="235" t="s">
        <v>461</v>
      </c>
      <c r="E227" s="236">
        <v>673.4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36">
        <v>5.0000000000000002E-5</v>
      </c>
      <c r="O227" s="236">
        <f>ROUND(E227*N227,2)</f>
        <v>0.03</v>
      </c>
      <c r="P227" s="236">
        <v>0</v>
      </c>
      <c r="Q227" s="236">
        <f>ROUND(E227*P227,2)</f>
        <v>0</v>
      </c>
      <c r="R227" s="238" t="s">
        <v>462</v>
      </c>
      <c r="S227" s="238" t="s">
        <v>177</v>
      </c>
      <c r="T227" s="239" t="s">
        <v>178</v>
      </c>
      <c r="U227" s="221">
        <v>0.1</v>
      </c>
      <c r="V227" s="221">
        <f>ROUND(E227*U227,2)</f>
        <v>67.34</v>
      </c>
      <c r="W227" s="221"/>
      <c r="X227" s="221" t="s">
        <v>179</v>
      </c>
      <c r="Y227" s="221" t="s">
        <v>180</v>
      </c>
      <c r="Z227" s="210"/>
      <c r="AA227" s="210"/>
      <c r="AB227" s="210"/>
      <c r="AC227" s="210"/>
      <c r="AD227" s="210"/>
      <c r="AE227" s="210"/>
      <c r="AF227" s="210"/>
      <c r="AG227" s="210" t="s">
        <v>181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6" t="s">
        <v>463</v>
      </c>
      <c r="D228" s="223"/>
      <c r="E228" s="224">
        <v>673.4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185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3">
        <v>79</v>
      </c>
      <c r="B229" s="234" t="s">
        <v>464</v>
      </c>
      <c r="C229" s="254" t="s">
        <v>465</v>
      </c>
      <c r="D229" s="235" t="s">
        <v>231</v>
      </c>
      <c r="E229" s="236">
        <v>12.6</v>
      </c>
      <c r="F229" s="237"/>
      <c r="G229" s="238">
        <f>ROUND(E229*F229,2)</f>
        <v>0</v>
      </c>
      <c r="H229" s="237"/>
      <c r="I229" s="238">
        <f>ROUND(E229*H229,2)</f>
        <v>0</v>
      </c>
      <c r="J229" s="237"/>
      <c r="K229" s="238">
        <f>ROUND(E229*J229,2)</f>
        <v>0</v>
      </c>
      <c r="L229" s="238">
        <v>21</v>
      </c>
      <c r="M229" s="238">
        <f>G229*(1+L229/100)</f>
        <v>0</v>
      </c>
      <c r="N229" s="236">
        <v>0</v>
      </c>
      <c r="O229" s="236">
        <f>ROUND(E229*N229,2)</f>
        <v>0</v>
      </c>
      <c r="P229" s="236">
        <v>0</v>
      </c>
      <c r="Q229" s="236">
        <f>ROUND(E229*P229,2)</f>
        <v>0</v>
      </c>
      <c r="R229" s="238"/>
      <c r="S229" s="238" t="s">
        <v>267</v>
      </c>
      <c r="T229" s="239" t="s">
        <v>268</v>
      </c>
      <c r="U229" s="221">
        <v>0</v>
      </c>
      <c r="V229" s="221">
        <f>ROUND(E229*U229,2)</f>
        <v>0</v>
      </c>
      <c r="W229" s="221"/>
      <c r="X229" s="221" t="s">
        <v>179</v>
      </c>
      <c r="Y229" s="221" t="s">
        <v>180</v>
      </c>
      <c r="Z229" s="210"/>
      <c r="AA229" s="210"/>
      <c r="AB229" s="210"/>
      <c r="AC229" s="210"/>
      <c r="AD229" s="210"/>
      <c r="AE229" s="210"/>
      <c r="AF229" s="210"/>
      <c r="AG229" s="210" t="s">
        <v>181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6" t="s">
        <v>466</v>
      </c>
      <c r="D230" s="223"/>
      <c r="E230" s="224">
        <v>12.6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185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3">
        <v>80</v>
      </c>
      <c r="B231" s="234" t="s">
        <v>467</v>
      </c>
      <c r="C231" s="254" t="s">
        <v>468</v>
      </c>
      <c r="D231" s="235" t="s">
        <v>216</v>
      </c>
      <c r="E231" s="236">
        <v>0.6734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21</v>
      </c>
      <c r="M231" s="238">
        <f>G231*(1+L231/100)</f>
        <v>0</v>
      </c>
      <c r="N231" s="236">
        <v>1</v>
      </c>
      <c r="O231" s="236">
        <f>ROUND(E231*N231,2)</f>
        <v>0.67</v>
      </c>
      <c r="P231" s="236">
        <v>0</v>
      </c>
      <c r="Q231" s="236">
        <f>ROUND(E231*P231,2)</f>
        <v>0</v>
      </c>
      <c r="R231" s="238"/>
      <c r="S231" s="238" t="s">
        <v>267</v>
      </c>
      <c r="T231" s="239" t="s">
        <v>239</v>
      </c>
      <c r="U231" s="221">
        <v>0</v>
      </c>
      <c r="V231" s="221">
        <f>ROUND(E231*U231,2)</f>
        <v>0</v>
      </c>
      <c r="W231" s="221"/>
      <c r="X231" s="221" t="s">
        <v>469</v>
      </c>
      <c r="Y231" s="221" t="s">
        <v>180</v>
      </c>
      <c r="Z231" s="210"/>
      <c r="AA231" s="210"/>
      <c r="AB231" s="210"/>
      <c r="AC231" s="210"/>
      <c r="AD231" s="210"/>
      <c r="AE231" s="210"/>
      <c r="AF231" s="210"/>
      <c r="AG231" s="210" t="s">
        <v>470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>
        <v>81</v>
      </c>
      <c r="B232" s="218" t="s">
        <v>471</v>
      </c>
      <c r="C232" s="260" t="s">
        <v>472</v>
      </c>
      <c r="D232" s="219" t="s">
        <v>0</v>
      </c>
      <c r="E232" s="251"/>
      <c r="F232" s="222"/>
      <c r="G232" s="221">
        <f>ROUND(E232*F232,2)</f>
        <v>0</v>
      </c>
      <c r="H232" s="222"/>
      <c r="I232" s="221">
        <f>ROUND(E232*H232,2)</f>
        <v>0</v>
      </c>
      <c r="J232" s="222"/>
      <c r="K232" s="221">
        <f>ROUND(E232*J232,2)</f>
        <v>0</v>
      </c>
      <c r="L232" s="221">
        <v>21</v>
      </c>
      <c r="M232" s="221">
        <f>G232*(1+L232/100)</f>
        <v>0</v>
      </c>
      <c r="N232" s="220">
        <v>0</v>
      </c>
      <c r="O232" s="220">
        <f>ROUND(E232*N232,2)</f>
        <v>0</v>
      </c>
      <c r="P232" s="220">
        <v>0</v>
      </c>
      <c r="Q232" s="220">
        <f>ROUND(E232*P232,2)</f>
        <v>0</v>
      </c>
      <c r="R232" s="221" t="s">
        <v>462</v>
      </c>
      <c r="S232" s="221" t="s">
        <v>177</v>
      </c>
      <c r="T232" s="221" t="s">
        <v>178</v>
      </c>
      <c r="U232" s="221">
        <v>0</v>
      </c>
      <c r="V232" s="221">
        <f>ROUND(E232*U232,2)</f>
        <v>0</v>
      </c>
      <c r="W232" s="221"/>
      <c r="X232" s="221" t="s">
        <v>425</v>
      </c>
      <c r="Y232" s="221" t="s">
        <v>180</v>
      </c>
      <c r="Z232" s="210"/>
      <c r="AA232" s="210"/>
      <c r="AB232" s="210"/>
      <c r="AC232" s="210"/>
      <c r="AD232" s="210"/>
      <c r="AE232" s="210"/>
      <c r="AF232" s="210"/>
      <c r="AG232" s="210" t="s">
        <v>426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1" t="s">
        <v>447</v>
      </c>
      <c r="D233" s="252"/>
      <c r="E233" s="252"/>
      <c r="F233" s="252"/>
      <c r="G233" s="252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183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x14ac:dyDescent="0.2">
      <c r="A234" s="226" t="s">
        <v>171</v>
      </c>
      <c r="B234" s="227" t="s">
        <v>129</v>
      </c>
      <c r="C234" s="253" t="s">
        <v>130</v>
      </c>
      <c r="D234" s="228"/>
      <c r="E234" s="229"/>
      <c r="F234" s="230"/>
      <c r="G234" s="230">
        <f>SUMIF(AG235:AG254,"&lt;&gt;NOR",G235:G254)</f>
        <v>0</v>
      </c>
      <c r="H234" s="230"/>
      <c r="I234" s="230">
        <f>SUM(I235:I254)</f>
        <v>0</v>
      </c>
      <c r="J234" s="230"/>
      <c r="K234" s="230">
        <f>SUM(K235:K254)</f>
        <v>0</v>
      </c>
      <c r="L234" s="230"/>
      <c r="M234" s="230">
        <f>SUM(M235:M254)</f>
        <v>0</v>
      </c>
      <c r="N234" s="229"/>
      <c r="O234" s="229">
        <f>SUM(O235:O254)</f>
        <v>0.38</v>
      </c>
      <c r="P234" s="229"/>
      <c r="Q234" s="229">
        <f>SUM(Q235:Q254)</f>
        <v>0.04</v>
      </c>
      <c r="R234" s="230"/>
      <c r="S234" s="230"/>
      <c r="T234" s="231"/>
      <c r="U234" s="225"/>
      <c r="V234" s="225">
        <f>SUM(V235:V254)</f>
        <v>69.52000000000001</v>
      </c>
      <c r="W234" s="225"/>
      <c r="X234" s="225"/>
      <c r="Y234" s="225"/>
      <c r="AG234" t="s">
        <v>172</v>
      </c>
    </row>
    <row r="235" spans="1:60" outlineLevel="1" x14ac:dyDescent="0.2">
      <c r="A235" s="233">
        <v>82</v>
      </c>
      <c r="B235" s="234" t="s">
        <v>473</v>
      </c>
      <c r="C235" s="254" t="s">
        <v>474</v>
      </c>
      <c r="D235" s="235" t="s">
        <v>226</v>
      </c>
      <c r="E235" s="236">
        <v>96.67</v>
      </c>
      <c r="F235" s="237"/>
      <c r="G235" s="238">
        <f>ROUND(E235*F235,2)</f>
        <v>0</v>
      </c>
      <c r="H235" s="237"/>
      <c r="I235" s="238">
        <f>ROUND(E235*H235,2)</f>
        <v>0</v>
      </c>
      <c r="J235" s="237"/>
      <c r="K235" s="238">
        <f>ROUND(E235*J235,2)</f>
        <v>0</v>
      </c>
      <c r="L235" s="238">
        <v>21</v>
      </c>
      <c r="M235" s="238">
        <f>G235*(1+L235/100)</f>
        <v>0</v>
      </c>
      <c r="N235" s="236">
        <v>0</v>
      </c>
      <c r="O235" s="236">
        <f>ROUND(E235*N235,2)</f>
        <v>0</v>
      </c>
      <c r="P235" s="236">
        <v>0</v>
      </c>
      <c r="Q235" s="236">
        <f>ROUND(E235*P235,2)</f>
        <v>0</v>
      </c>
      <c r="R235" s="238" t="s">
        <v>475</v>
      </c>
      <c r="S235" s="238" t="s">
        <v>177</v>
      </c>
      <c r="T235" s="239" t="s">
        <v>178</v>
      </c>
      <c r="U235" s="221">
        <v>1.6E-2</v>
      </c>
      <c r="V235" s="221">
        <f>ROUND(E235*U235,2)</f>
        <v>1.55</v>
      </c>
      <c r="W235" s="221"/>
      <c r="X235" s="221" t="s">
        <v>179</v>
      </c>
      <c r="Y235" s="221" t="s">
        <v>180</v>
      </c>
      <c r="Z235" s="210"/>
      <c r="AA235" s="210"/>
      <c r="AB235" s="210"/>
      <c r="AC235" s="210"/>
      <c r="AD235" s="210"/>
      <c r="AE235" s="210"/>
      <c r="AF235" s="210"/>
      <c r="AG235" s="210" t="s">
        <v>181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5" t="s">
        <v>476</v>
      </c>
      <c r="D236" s="240"/>
      <c r="E236" s="240"/>
      <c r="F236" s="240"/>
      <c r="G236" s="240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183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6" t="s">
        <v>477</v>
      </c>
      <c r="D237" s="223"/>
      <c r="E237" s="224">
        <v>96.67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185</v>
      </c>
      <c r="AH237" s="210">
        <v>5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3">
        <v>83</v>
      </c>
      <c r="B238" s="234" t="s">
        <v>478</v>
      </c>
      <c r="C238" s="254" t="s">
        <v>479</v>
      </c>
      <c r="D238" s="235" t="s">
        <v>226</v>
      </c>
      <c r="E238" s="236">
        <v>96.67</v>
      </c>
      <c r="F238" s="237"/>
      <c r="G238" s="238">
        <f>ROUND(E238*F238,2)</f>
        <v>0</v>
      </c>
      <c r="H238" s="237"/>
      <c r="I238" s="238">
        <f>ROUND(E238*H238,2)</f>
        <v>0</v>
      </c>
      <c r="J238" s="237"/>
      <c r="K238" s="238">
        <f>ROUND(E238*J238,2)</f>
        <v>0</v>
      </c>
      <c r="L238" s="238">
        <v>21</v>
      </c>
      <c r="M238" s="238">
        <f>G238*(1+L238/100)</f>
        <v>0</v>
      </c>
      <c r="N238" s="236">
        <v>0</v>
      </c>
      <c r="O238" s="236">
        <f>ROUND(E238*N238,2)</f>
        <v>0</v>
      </c>
      <c r="P238" s="236">
        <v>0</v>
      </c>
      <c r="Q238" s="236">
        <f>ROUND(E238*P238,2)</f>
        <v>0</v>
      </c>
      <c r="R238" s="238" t="s">
        <v>475</v>
      </c>
      <c r="S238" s="238" t="s">
        <v>177</v>
      </c>
      <c r="T238" s="239" t="s">
        <v>178</v>
      </c>
      <c r="U238" s="221">
        <v>4.5999999999999999E-2</v>
      </c>
      <c r="V238" s="221">
        <f>ROUND(E238*U238,2)</f>
        <v>4.45</v>
      </c>
      <c r="W238" s="221"/>
      <c r="X238" s="221" t="s">
        <v>179</v>
      </c>
      <c r="Y238" s="221" t="s">
        <v>180</v>
      </c>
      <c r="Z238" s="210"/>
      <c r="AA238" s="210"/>
      <c r="AB238" s="210"/>
      <c r="AC238" s="210"/>
      <c r="AD238" s="210"/>
      <c r="AE238" s="210"/>
      <c r="AF238" s="210"/>
      <c r="AG238" s="210" t="s">
        <v>188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5" t="s">
        <v>476</v>
      </c>
      <c r="D239" s="240"/>
      <c r="E239" s="240"/>
      <c r="F239" s="240"/>
      <c r="G239" s="240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183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6" t="s">
        <v>480</v>
      </c>
      <c r="D240" s="223"/>
      <c r="E240" s="224">
        <v>96.67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5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33">
        <v>84</v>
      </c>
      <c r="B241" s="234" t="s">
        <v>481</v>
      </c>
      <c r="C241" s="254" t="s">
        <v>482</v>
      </c>
      <c r="D241" s="235" t="s">
        <v>231</v>
      </c>
      <c r="E241" s="236">
        <v>20.11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36">
        <v>0</v>
      </c>
      <c r="O241" s="236">
        <f>ROUND(E241*N241,2)</f>
        <v>0</v>
      </c>
      <c r="P241" s="236">
        <v>8.0000000000000007E-5</v>
      </c>
      <c r="Q241" s="236">
        <f>ROUND(E241*P241,2)</f>
        <v>0</v>
      </c>
      <c r="R241" s="238" t="s">
        <v>475</v>
      </c>
      <c r="S241" s="238" t="s">
        <v>177</v>
      </c>
      <c r="T241" s="239" t="s">
        <v>178</v>
      </c>
      <c r="U241" s="221">
        <v>3.5000000000000003E-2</v>
      </c>
      <c r="V241" s="221">
        <f>ROUND(E241*U241,2)</f>
        <v>0.7</v>
      </c>
      <c r="W241" s="221"/>
      <c r="X241" s="221" t="s">
        <v>179</v>
      </c>
      <c r="Y241" s="221" t="s">
        <v>180</v>
      </c>
      <c r="Z241" s="210"/>
      <c r="AA241" s="210"/>
      <c r="AB241" s="210"/>
      <c r="AC241" s="210"/>
      <c r="AD241" s="210"/>
      <c r="AE241" s="210"/>
      <c r="AF241" s="210"/>
      <c r="AG241" s="210" t="s">
        <v>181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6" t="s">
        <v>483</v>
      </c>
      <c r="D242" s="223"/>
      <c r="E242" s="224">
        <v>20.11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185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33">
        <v>85</v>
      </c>
      <c r="B243" s="234" t="s">
        <v>484</v>
      </c>
      <c r="C243" s="254" t="s">
        <v>485</v>
      </c>
      <c r="D243" s="235" t="s">
        <v>231</v>
      </c>
      <c r="E243" s="236">
        <v>66.89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21</v>
      </c>
      <c r="M243" s="238">
        <f>G243*(1+L243/100)</f>
        <v>0</v>
      </c>
      <c r="N243" s="236">
        <v>2.2000000000000001E-4</v>
      </c>
      <c r="O243" s="236">
        <f>ROUND(E243*N243,2)</f>
        <v>0.01</v>
      </c>
      <c r="P243" s="236">
        <v>0</v>
      </c>
      <c r="Q243" s="236">
        <f>ROUND(E243*P243,2)</f>
        <v>0</v>
      </c>
      <c r="R243" s="238" t="s">
        <v>475</v>
      </c>
      <c r="S243" s="238" t="s">
        <v>177</v>
      </c>
      <c r="T243" s="239" t="s">
        <v>178</v>
      </c>
      <c r="U243" s="221">
        <v>0.23</v>
      </c>
      <c r="V243" s="221">
        <f>ROUND(E243*U243,2)</f>
        <v>15.38</v>
      </c>
      <c r="W243" s="221"/>
      <c r="X243" s="221" t="s">
        <v>179</v>
      </c>
      <c r="Y243" s="221" t="s">
        <v>180</v>
      </c>
      <c r="Z243" s="210"/>
      <c r="AA243" s="210"/>
      <c r="AB243" s="210"/>
      <c r="AC243" s="210"/>
      <c r="AD243" s="210"/>
      <c r="AE243" s="210"/>
      <c r="AF243" s="210"/>
      <c r="AG243" s="210" t="s">
        <v>188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9" t="s">
        <v>486</v>
      </c>
      <c r="D244" s="250"/>
      <c r="E244" s="250"/>
      <c r="F244" s="250"/>
      <c r="G244" s="250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234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6" t="s">
        <v>487</v>
      </c>
      <c r="D245" s="223"/>
      <c r="E245" s="224">
        <v>66.89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3">
        <v>86</v>
      </c>
      <c r="B246" s="234" t="s">
        <v>488</v>
      </c>
      <c r="C246" s="254" t="s">
        <v>489</v>
      </c>
      <c r="D246" s="235" t="s">
        <v>226</v>
      </c>
      <c r="E246" s="236">
        <v>42.01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0</v>
      </c>
      <c r="O246" s="236">
        <f>ROUND(E246*N246,2)</f>
        <v>0</v>
      </c>
      <c r="P246" s="236">
        <v>1E-3</v>
      </c>
      <c r="Q246" s="236">
        <f>ROUND(E246*P246,2)</f>
        <v>0.04</v>
      </c>
      <c r="R246" s="238" t="s">
        <v>475</v>
      </c>
      <c r="S246" s="238" t="s">
        <v>177</v>
      </c>
      <c r="T246" s="239" t="s">
        <v>178</v>
      </c>
      <c r="U246" s="221">
        <v>0.255</v>
      </c>
      <c r="V246" s="221">
        <f>ROUND(E246*U246,2)</f>
        <v>10.71</v>
      </c>
      <c r="W246" s="221"/>
      <c r="X246" s="221" t="s">
        <v>179</v>
      </c>
      <c r="Y246" s="221" t="s">
        <v>180</v>
      </c>
      <c r="Z246" s="210"/>
      <c r="AA246" s="210"/>
      <c r="AB246" s="210"/>
      <c r="AC246" s="210"/>
      <c r="AD246" s="210"/>
      <c r="AE246" s="210"/>
      <c r="AF246" s="210"/>
      <c r="AG246" s="210" t="s">
        <v>451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6" t="s">
        <v>366</v>
      </c>
      <c r="D247" s="223"/>
      <c r="E247" s="224">
        <v>42.01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185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3">
        <v>87</v>
      </c>
      <c r="B248" s="234" t="s">
        <v>490</v>
      </c>
      <c r="C248" s="254" t="s">
        <v>491</v>
      </c>
      <c r="D248" s="235" t="s">
        <v>226</v>
      </c>
      <c r="E248" s="236">
        <v>96.67</v>
      </c>
      <c r="F248" s="237"/>
      <c r="G248" s="238">
        <f>ROUND(E248*F248,2)</f>
        <v>0</v>
      </c>
      <c r="H248" s="237"/>
      <c r="I248" s="238">
        <f>ROUND(E248*H248,2)</f>
        <v>0</v>
      </c>
      <c r="J248" s="237"/>
      <c r="K248" s="238">
        <f>ROUND(E248*J248,2)</f>
        <v>0</v>
      </c>
      <c r="L248" s="238">
        <v>21</v>
      </c>
      <c r="M248" s="238">
        <f>G248*(1+L248/100)</f>
        <v>0</v>
      </c>
      <c r="N248" s="236">
        <v>2.5000000000000001E-4</v>
      </c>
      <c r="O248" s="236">
        <f>ROUND(E248*N248,2)</f>
        <v>0.02</v>
      </c>
      <c r="P248" s="236">
        <v>0</v>
      </c>
      <c r="Q248" s="236">
        <f>ROUND(E248*P248,2)</f>
        <v>0</v>
      </c>
      <c r="R248" s="238" t="s">
        <v>475</v>
      </c>
      <c r="S248" s="238" t="s">
        <v>177</v>
      </c>
      <c r="T248" s="239" t="s">
        <v>178</v>
      </c>
      <c r="U248" s="221">
        <v>0.38</v>
      </c>
      <c r="V248" s="221">
        <f>ROUND(E248*U248,2)</f>
        <v>36.729999999999997</v>
      </c>
      <c r="W248" s="221"/>
      <c r="X248" s="221" t="s">
        <v>179</v>
      </c>
      <c r="Y248" s="221" t="s">
        <v>180</v>
      </c>
      <c r="Z248" s="210"/>
      <c r="AA248" s="210"/>
      <c r="AB248" s="210"/>
      <c r="AC248" s="210"/>
      <c r="AD248" s="210"/>
      <c r="AE248" s="210"/>
      <c r="AF248" s="210"/>
      <c r="AG248" s="210" t="s">
        <v>188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6" t="s">
        <v>313</v>
      </c>
      <c r="D249" s="223"/>
      <c r="E249" s="224">
        <v>96.67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185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3">
        <v>88</v>
      </c>
      <c r="B250" s="234" t="s">
        <v>492</v>
      </c>
      <c r="C250" s="254" t="s">
        <v>493</v>
      </c>
      <c r="D250" s="235" t="s">
        <v>226</v>
      </c>
      <c r="E250" s="236">
        <v>108.52695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36">
        <v>3.1800000000000001E-3</v>
      </c>
      <c r="O250" s="236">
        <f>ROUND(E250*N250,2)</f>
        <v>0.35</v>
      </c>
      <c r="P250" s="236">
        <v>0</v>
      </c>
      <c r="Q250" s="236">
        <f>ROUND(E250*P250,2)</f>
        <v>0</v>
      </c>
      <c r="R250" s="238"/>
      <c r="S250" s="238" t="s">
        <v>267</v>
      </c>
      <c r="T250" s="239" t="s">
        <v>268</v>
      </c>
      <c r="U250" s="221">
        <v>0</v>
      </c>
      <c r="V250" s="221">
        <f>ROUND(E250*U250,2)</f>
        <v>0</v>
      </c>
      <c r="W250" s="221"/>
      <c r="X250" s="221" t="s">
        <v>469</v>
      </c>
      <c r="Y250" s="221" t="s">
        <v>180</v>
      </c>
      <c r="Z250" s="210"/>
      <c r="AA250" s="210"/>
      <c r="AB250" s="210"/>
      <c r="AC250" s="210"/>
      <c r="AD250" s="210"/>
      <c r="AE250" s="210"/>
      <c r="AF250" s="210"/>
      <c r="AG250" s="210" t="s">
        <v>470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6" t="s">
        <v>494</v>
      </c>
      <c r="D251" s="223"/>
      <c r="E251" s="224">
        <v>7.0234500000000004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185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6" t="s">
        <v>495</v>
      </c>
      <c r="D252" s="223"/>
      <c r="E252" s="224">
        <v>101.5035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185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>
        <v>89</v>
      </c>
      <c r="B253" s="218" t="s">
        <v>496</v>
      </c>
      <c r="C253" s="260" t="s">
        <v>497</v>
      </c>
      <c r="D253" s="219" t="s">
        <v>0</v>
      </c>
      <c r="E253" s="251"/>
      <c r="F253" s="222"/>
      <c r="G253" s="221">
        <f>ROUND(E253*F253,2)</f>
        <v>0</v>
      </c>
      <c r="H253" s="222"/>
      <c r="I253" s="221">
        <f>ROUND(E253*H253,2)</f>
        <v>0</v>
      </c>
      <c r="J253" s="222"/>
      <c r="K253" s="221">
        <f>ROUND(E253*J253,2)</f>
        <v>0</v>
      </c>
      <c r="L253" s="221">
        <v>21</v>
      </c>
      <c r="M253" s="221">
        <f>G253*(1+L253/100)</f>
        <v>0</v>
      </c>
      <c r="N253" s="220">
        <v>0</v>
      </c>
      <c r="O253" s="220">
        <f>ROUND(E253*N253,2)</f>
        <v>0</v>
      </c>
      <c r="P253" s="220">
        <v>0</v>
      </c>
      <c r="Q253" s="220">
        <f>ROUND(E253*P253,2)</f>
        <v>0</v>
      </c>
      <c r="R253" s="221" t="s">
        <v>475</v>
      </c>
      <c r="S253" s="221" t="s">
        <v>177</v>
      </c>
      <c r="T253" s="221" t="s">
        <v>178</v>
      </c>
      <c r="U253" s="221">
        <v>0</v>
      </c>
      <c r="V253" s="221">
        <f>ROUND(E253*U253,2)</f>
        <v>0</v>
      </c>
      <c r="W253" s="221"/>
      <c r="X253" s="221" t="s">
        <v>425</v>
      </c>
      <c r="Y253" s="221" t="s">
        <v>180</v>
      </c>
      <c r="Z253" s="210"/>
      <c r="AA253" s="210"/>
      <c r="AB253" s="210"/>
      <c r="AC253" s="210"/>
      <c r="AD253" s="210"/>
      <c r="AE253" s="210"/>
      <c r="AF253" s="210"/>
      <c r="AG253" s="210" t="s">
        <v>426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1" t="s">
        <v>498</v>
      </c>
      <c r="D254" s="252"/>
      <c r="E254" s="252"/>
      <c r="F254" s="252"/>
      <c r="G254" s="252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183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x14ac:dyDescent="0.2">
      <c r="A255" s="226" t="s">
        <v>171</v>
      </c>
      <c r="B255" s="227" t="s">
        <v>131</v>
      </c>
      <c r="C255" s="253" t="s">
        <v>132</v>
      </c>
      <c r="D255" s="228"/>
      <c r="E255" s="229"/>
      <c r="F255" s="230"/>
      <c r="G255" s="230">
        <f>SUMIF(AG256:AG265,"&lt;&gt;NOR",G256:G265)</f>
        <v>0</v>
      </c>
      <c r="H255" s="230"/>
      <c r="I255" s="230">
        <f>SUM(I256:I265)</f>
        <v>0</v>
      </c>
      <c r="J255" s="230"/>
      <c r="K255" s="230">
        <f>SUM(K256:K265)</f>
        <v>0</v>
      </c>
      <c r="L255" s="230"/>
      <c r="M255" s="230">
        <f>SUM(M256:M265)</f>
        <v>0</v>
      </c>
      <c r="N255" s="229"/>
      <c r="O255" s="229">
        <f>SUM(O256:O265)</f>
        <v>1.21</v>
      </c>
      <c r="P255" s="229"/>
      <c r="Q255" s="229">
        <f>SUM(Q256:Q265)</f>
        <v>0</v>
      </c>
      <c r="R255" s="230"/>
      <c r="S255" s="230"/>
      <c r="T255" s="231"/>
      <c r="U255" s="225"/>
      <c r="V255" s="225">
        <f>SUM(V256:V265)</f>
        <v>79.12</v>
      </c>
      <c r="W255" s="225"/>
      <c r="X255" s="225"/>
      <c r="Y255" s="225"/>
      <c r="AG255" t="s">
        <v>172</v>
      </c>
    </row>
    <row r="256" spans="1:60" outlineLevel="1" x14ac:dyDescent="0.2">
      <c r="A256" s="233">
        <v>90</v>
      </c>
      <c r="B256" s="234" t="s">
        <v>275</v>
      </c>
      <c r="C256" s="254" t="s">
        <v>276</v>
      </c>
      <c r="D256" s="235" t="s">
        <v>226</v>
      </c>
      <c r="E256" s="236">
        <v>66.662999999999997</v>
      </c>
      <c r="F256" s="237"/>
      <c r="G256" s="238">
        <f>ROUND(E256*F256,2)</f>
        <v>0</v>
      </c>
      <c r="H256" s="237"/>
      <c r="I256" s="238">
        <f>ROUND(E256*H256,2)</f>
        <v>0</v>
      </c>
      <c r="J256" s="237"/>
      <c r="K256" s="238">
        <f>ROUND(E256*J256,2)</f>
        <v>0</v>
      </c>
      <c r="L256" s="238">
        <v>21</v>
      </c>
      <c r="M256" s="238">
        <f>G256*(1+L256/100)</f>
        <v>0</v>
      </c>
      <c r="N256" s="236">
        <v>3.2000000000000003E-4</v>
      </c>
      <c r="O256" s="236">
        <f>ROUND(E256*N256,2)</f>
        <v>0.02</v>
      </c>
      <c r="P256" s="236">
        <v>0</v>
      </c>
      <c r="Q256" s="236">
        <f>ROUND(E256*P256,2)</f>
        <v>0</v>
      </c>
      <c r="R256" s="238" t="s">
        <v>207</v>
      </c>
      <c r="S256" s="238" t="s">
        <v>177</v>
      </c>
      <c r="T256" s="239" t="s">
        <v>178</v>
      </c>
      <c r="U256" s="221">
        <v>7.0000000000000007E-2</v>
      </c>
      <c r="V256" s="221">
        <f>ROUND(E256*U256,2)</f>
        <v>4.67</v>
      </c>
      <c r="W256" s="221"/>
      <c r="X256" s="221" t="s">
        <v>179</v>
      </c>
      <c r="Y256" s="221" t="s">
        <v>180</v>
      </c>
      <c r="Z256" s="210"/>
      <c r="AA256" s="210"/>
      <c r="AB256" s="210"/>
      <c r="AC256" s="210"/>
      <c r="AD256" s="210"/>
      <c r="AE256" s="210"/>
      <c r="AF256" s="210"/>
      <c r="AG256" s="210" t="s">
        <v>188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6" t="s">
        <v>499</v>
      </c>
      <c r="D257" s="223"/>
      <c r="E257" s="224">
        <v>66.662999999999997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185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3">
        <v>91</v>
      </c>
      <c r="B258" s="234" t="s">
        <v>500</v>
      </c>
      <c r="C258" s="254" t="s">
        <v>501</v>
      </c>
      <c r="D258" s="235" t="s">
        <v>226</v>
      </c>
      <c r="E258" s="236">
        <v>66.662999999999997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21</v>
      </c>
      <c r="M258" s="238">
        <f>G258*(1+L258/100)</f>
        <v>0</v>
      </c>
      <c r="N258" s="236">
        <v>5.0299999999999997E-3</v>
      </c>
      <c r="O258" s="236">
        <f>ROUND(E258*N258,2)</f>
        <v>0.34</v>
      </c>
      <c r="P258" s="236">
        <v>0</v>
      </c>
      <c r="Q258" s="236">
        <f>ROUND(E258*P258,2)</f>
        <v>0</v>
      </c>
      <c r="R258" s="238" t="s">
        <v>502</v>
      </c>
      <c r="S258" s="238" t="s">
        <v>177</v>
      </c>
      <c r="T258" s="239" t="s">
        <v>178</v>
      </c>
      <c r="U258" s="221">
        <v>1.0746</v>
      </c>
      <c r="V258" s="221">
        <f>ROUND(E258*U258,2)</f>
        <v>71.64</v>
      </c>
      <c r="W258" s="221"/>
      <c r="X258" s="221" t="s">
        <v>179</v>
      </c>
      <c r="Y258" s="221" t="s">
        <v>180</v>
      </c>
      <c r="Z258" s="210"/>
      <c r="AA258" s="210"/>
      <c r="AB258" s="210"/>
      <c r="AC258" s="210"/>
      <c r="AD258" s="210"/>
      <c r="AE258" s="210"/>
      <c r="AF258" s="210"/>
      <c r="AG258" s="210" t="s">
        <v>451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6" t="s">
        <v>503</v>
      </c>
      <c r="D259" s="223"/>
      <c r="E259" s="224">
        <v>48.033000000000001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185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6" t="s">
        <v>504</v>
      </c>
      <c r="D260" s="223"/>
      <c r="E260" s="224">
        <v>18.63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185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3">
        <v>92</v>
      </c>
      <c r="B261" s="234" t="s">
        <v>505</v>
      </c>
      <c r="C261" s="254" t="s">
        <v>506</v>
      </c>
      <c r="D261" s="235" t="s">
        <v>231</v>
      </c>
      <c r="E261" s="236">
        <v>23.4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21</v>
      </c>
      <c r="M261" s="238">
        <f>G261*(1+L261/100)</f>
        <v>0</v>
      </c>
      <c r="N261" s="236">
        <v>1E-4</v>
      </c>
      <c r="O261" s="236">
        <f>ROUND(E261*N261,2)</f>
        <v>0</v>
      </c>
      <c r="P261" s="236">
        <v>0</v>
      </c>
      <c r="Q261" s="236">
        <f>ROUND(E261*P261,2)</f>
        <v>0</v>
      </c>
      <c r="R261" s="238" t="s">
        <v>502</v>
      </c>
      <c r="S261" s="238" t="s">
        <v>177</v>
      </c>
      <c r="T261" s="239" t="s">
        <v>178</v>
      </c>
      <c r="U261" s="221">
        <v>0.12</v>
      </c>
      <c r="V261" s="221">
        <f>ROUND(E261*U261,2)</f>
        <v>2.81</v>
      </c>
      <c r="W261" s="221"/>
      <c r="X261" s="221" t="s">
        <v>179</v>
      </c>
      <c r="Y261" s="221" t="s">
        <v>180</v>
      </c>
      <c r="Z261" s="210"/>
      <c r="AA261" s="210"/>
      <c r="AB261" s="210"/>
      <c r="AC261" s="210"/>
      <c r="AD261" s="210"/>
      <c r="AE261" s="210"/>
      <c r="AF261" s="210"/>
      <c r="AG261" s="210" t="s">
        <v>451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6" t="s">
        <v>507</v>
      </c>
      <c r="D262" s="223"/>
      <c r="E262" s="224">
        <v>23.4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185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3">
        <v>93</v>
      </c>
      <c r="B263" s="234" t="s">
        <v>508</v>
      </c>
      <c r="C263" s="254" t="s">
        <v>509</v>
      </c>
      <c r="D263" s="235" t="s">
        <v>226</v>
      </c>
      <c r="E263" s="236">
        <v>69.99615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21</v>
      </c>
      <c r="M263" s="238">
        <f>G263*(1+L263/100)</f>
        <v>0</v>
      </c>
      <c r="N263" s="236">
        <v>1.2200000000000001E-2</v>
      </c>
      <c r="O263" s="236">
        <f>ROUND(E263*N263,2)</f>
        <v>0.85</v>
      </c>
      <c r="P263" s="236">
        <v>0</v>
      </c>
      <c r="Q263" s="236">
        <f>ROUND(E263*P263,2)</f>
        <v>0</v>
      </c>
      <c r="R263" s="238" t="s">
        <v>510</v>
      </c>
      <c r="S263" s="238" t="s">
        <v>177</v>
      </c>
      <c r="T263" s="239" t="s">
        <v>178</v>
      </c>
      <c r="U263" s="221">
        <v>0</v>
      </c>
      <c r="V263" s="221">
        <f>ROUND(E263*U263,2)</f>
        <v>0</v>
      </c>
      <c r="W263" s="221"/>
      <c r="X263" s="221" t="s">
        <v>469</v>
      </c>
      <c r="Y263" s="221" t="s">
        <v>180</v>
      </c>
      <c r="Z263" s="210"/>
      <c r="AA263" s="210"/>
      <c r="AB263" s="210"/>
      <c r="AC263" s="210"/>
      <c r="AD263" s="210"/>
      <c r="AE263" s="210"/>
      <c r="AF263" s="210"/>
      <c r="AG263" s="210" t="s">
        <v>511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6" t="s">
        <v>512</v>
      </c>
      <c r="D264" s="223"/>
      <c r="E264" s="224">
        <v>69.99615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185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>
        <v>94</v>
      </c>
      <c r="B265" s="218" t="s">
        <v>513</v>
      </c>
      <c r="C265" s="260" t="s">
        <v>514</v>
      </c>
      <c r="D265" s="219" t="s">
        <v>0</v>
      </c>
      <c r="E265" s="251"/>
      <c r="F265" s="222"/>
      <c r="G265" s="221">
        <f>ROUND(E265*F265,2)</f>
        <v>0</v>
      </c>
      <c r="H265" s="222"/>
      <c r="I265" s="221">
        <f>ROUND(E265*H265,2)</f>
        <v>0</v>
      </c>
      <c r="J265" s="222"/>
      <c r="K265" s="221">
        <f>ROUND(E265*J265,2)</f>
        <v>0</v>
      </c>
      <c r="L265" s="221">
        <v>21</v>
      </c>
      <c r="M265" s="221">
        <f>G265*(1+L265/100)</f>
        <v>0</v>
      </c>
      <c r="N265" s="220">
        <v>0</v>
      </c>
      <c r="O265" s="220">
        <f>ROUND(E265*N265,2)</f>
        <v>0</v>
      </c>
      <c r="P265" s="220">
        <v>0</v>
      </c>
      <c r="Q265" s="220">
        <f>ROUND(E265*P265,2)</f>
        <v>0</v>
      </c>
      <c r="R265" s="221" t="s">
        <v>502</v>
      </c>
      <c r="S265" s="221" t="s">
        <v>177</v>
      </c>
      <c r="T265" s="221" t="s">
        <v>178</v>
      </c>
      <c r="U265" s="221">
        <v>0</v>
      </c>
      <c r="V265" s="221">
        <f>ROUND(E265*U265,2)</f>
        <v>0</v>
      </c>
      <c r="W265" s="221"/>
      <c r="X265" s="221" t="s">
        <v>425</v>
      </c>
      <c r="Y265" s="221" t="s">
        <v>180</v>
      </c>
      <c r="Z265" s="210"/>
      <c r="AA265" s="210"/>
      <c r="AB265" s="210"/>
      <c r="AC265" s="210"/>
      <c r="AD265" s="210"/>
      <c r="AE265" s="210"/>
      <c r="AF265" s="210"/>
      <c r="AG265" s="210" t="s">
        <v>426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x14ac:dyDescent="0.2">
      <c r="A266" s="226" t="s">
        <v>171</v>
      </c>
      <c r="B266" s="227" t="s">
        <v>133</v>
      </c>
      <c r="C266" s="253" t="s">
        <v>134</v>
      </c>
      <c r="D266" s="228"/>
      <c r="E266" s="229"/>
      <c r="F266" s="230"/>
      <c r="G266" s="230">
        <f>SUMIF(AG267:AG272,"&lt;&gt;NOR",G267:G272)</f>
        <v>0</v>
      </c>
      <c r="H266" s="230"/>
      <c r="I266" s="230">
        <f>SUM(I267:I272)</f>
        <v>0</v>
      </c>
      <c r="J266" s="230"/>
      <c r="K266" s="230">
        <f>SUM(K267:K272)</f>
        <v>0</v>
      </c>
      <c r="L266" s="230"/>
      <c r="M266" s="230">
        <f>SUM(M267:M272)</f>
        <v>0</v>
      </c>
      <c r="N266" s="229"/>
      <c r="O266" s="229">
        <f>SUM(O267:O272)</f>
        <v>6.0000000000000005E-2</v>
      </c>
      <c r="P266" s="229"/>
      <c r="Q266" s="229">
        <f>SUM(Q267:Q272)</f>
        <v>0</v>
      </c>
      <c r="R266" s="230"/>
      <c r="S266" s="230"/>
      <c r="T266" s="231"/>
      <c r="U266" s="225"/>
      <c r="V266" s="225">
        <f>SUM(V267:V272)</f>
        <v>41.66</v>
      </c>
      <c r="W266" s="225"/>
      <c r="X266" s="225"/>
      <c r="Y266" s="225"/>
      <c r="AG266" t="s">
        <v>172</v>
      </c>
    </row>
    <row r="267" spans="1:60" ht="22.5" outlineLevel="1" x14ac:dyDescent="0.2">
      <c r="A267" s="233">
        <v>95</v>
      </c>
      <c r="B267" s="234" t="s">
        <v>515</v>
      </c>
      <c r="C267" s="254" t="s">
        <v>516</v>
      </c>
      <c r="D267" s="235" t="s">
        <v>226</v>
      </c>
      <c r="E267" s="236">
        <v>17.78</v>
      </c>
      <c r="F267" s="237"/>
      <c r="G267" s="238">
        <f>ROUND(E267*F267,2)</f>
        <v>0</v>
      </c>
      <c r="H267" s="237"/>
      <c r="I267" s="238">
        <f>ROUND(E267*H267,2)</f>
        <v>0</v>
      </c>
      <c r="J267" s="237"/>
      <c r="K267" s="238">
        <f>ROUND(E267*J267,2)</f>
        <v>0</v>
      </c>
      <c r="L267" s="238">
        <v>21</v>
      </c>
      <c r="M267" s="238">
        <f>G267*(1+L267/100)</f>
        <v>0</v>
      </c>
      <c r="N267" s="236">
        <v>5.2999999999999998E-4</v>
      </c>
      <c r="O267" s="236">
        <f>ROUND(E267*N267,2)</f>
        <v>0.01</v>
      </c>
      <c r="P267" s="236">
        <v>0</v>
      </c>
      <c r="Q267" s="236">
        <f>ROUND(E267*P267,2)</f>
        <v>0</v>
      </c>
      <c r="R267" s="238" t="s">
        <v>517</v>
      </c>
      <c r="S267" s="238" t="s">
        <v>177</v>
      </c>
      <c r="T267" s="239" t="s">
        <v>178</v>
      </c>
      <c r="U267" s="221">
        <v>0.23100000000000001</v>
      </c>
      <c r="V267" s="221">
        <f>ROUND(E267*U267,2)</f>
        <v>4.1100000000000003</v>
      </c>
      <c r="W267" s="221"/>
      <c r="X267" s="221" t="s">
        <v>179</v>
      </c>
      <c r="Y267" s="221" t="s">
        <v>180</v>
      </c>
      <c r="Z267" s="210"/>
      <c r="AA267" s="210"/>
      <c r="AB267" s="210"/>
      <c r="AC267" s="210"/>
      <c r="AD267" s="210"/>
      <c r="AE267" s="210"/>
      <c r="AF267" s="210"/>
      <c r="AG267" s="210" t="s">
        <v>181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5" t="s">
        <v>518</v>
      </c>
      <c r="D268" s="240"/>
      <c r="E268" s="240"/>
      <c r="F268" s="240"/>
      <c r="G268" s="240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183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6" t="s">
        <v>519</v>
      </c>
      <c r="D269" s="223"/>
      <c r="E269" s="224">
        <v>17.78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185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3">
        <v>96</v>
      </c>
      <c r="B270" s="234" t="s">
        <v>520</v>
      </c>
      <c r="C270" s="254" t="s">
        <v>521</v>
      </c>
      <c r="D270" s="235" t="s">
        <v>226</v>
      </c>
      <c r="E270" s="236">
        <v>119.193</v>
      </c>
      <c r="F270" s="237"/>
      <c r="G270" s="238">
        <f>ROUND(E270*F270,2)</f>
        <v>0</v>
      </c>
      <c r="H270" s="237"/>
      <c r="I270" s="238">
        <f>ROUND(E270*H270,2)</f>
        <v>0</v>
      </c>
      <c r="J270" s="237"/>
      <c r="K270" s="238">
        <f>ROUND(E270*J270,2)</f>
        <v>0</v>
      </c>
      <c r="L270" s="238">
        <v>21</v>
      </c>
      <c r="M270" s="238">
        <f>G270*(1+L270/100)</f>
        <v>0</v>
      </c>
      <c r="N270" s="236">
        <v>4.0000000000000002E-4</v>
      </c>
      <c r="O270" s="236">
        <f>ROUND(E270*N270,2)</f>
        <v>0.05</v>
      </c>
      <c r="P270" s="236">
        <v>0</v>
      </c>
      <c r="Q270" s="236">
        <f>ROUND(E270*P270,2)</f>
        <v>0</v>
      </c>
      <c r="R270" s="238" t="s">
        <v>517</v>
      </c>
      <c r="S270" s="238" t="s">
        <v>177</v>
      </c>
      <c r="T270" s="239" t="s">
        <v>178</v>
      </c>
      <c r="U270" s="221">
        <v>0.315</v>
      </c>
      <c r="V270" s="221">
        <f>ROUND(E270*U270,2)</f>
        <v>37.549999999999997</v>
      </c>
      <c r="W270" s="221"/>
      <c r="X270" s="221" t="s">
        <v>179</v>
      </c>
      <c r="Y270" s="221" t="s">
        <v>180</v>
      </c>
      <c r="Z270" s="210"/>
      <c r="AA270" s="210"/>
      <c r="AB270" s="210"/>
      <c r="AC270" s="210"/>
      <c r="AD270" s="210"/>
      <c r="AE270" s="210"/>
      <c r="AF270" s="210"/>
      <c r="AG270" s="210" t="s">
        <v>181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56" t="s">
        <v>522</v>
      </c>
      <c r="D271" s="223"/>
      <c r="E271" s="224">
        <v>119.193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185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3">
        <v>97</v>
      </c>
      <c r="B272" s="244" t="s">
        <v>523</v>
      </c>
      <c r="C272" s="258" t="s">
        <v>524</v>
      </c>
      <c r="D272" s="245" t="s">
        <v>238</v>
      </c>
      <c r="E272" s="246">
        <v>2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21</v>
      </c>
      <c r="M272" s="248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8"/>
      <c r="S272" s="248" t="s">
        <v>267</v>
      </c>
      <c r="T272" s="249" t="s">
        <v>268</v>
      </c>
      <c r="U272" s="221">
        <v>0</v>
      </c>
      <c r="V272" s="221">
        <f>ROUND(E272*U272,2)</f>
        <v>0</v>
      </c>
      <c r="W272" s="221"/>
      <c r="X272" s="221" t="s">
        <v>179</v>
      </c>
      <c r="Y272" s="221" t="s">
        <v>180</v>
      </c>
      <c r="Z272" s="210"/>
      <c r="AA272" s="210"/>
      <c r="AB272" s="210"/>
      <c r="AC272" s="210"/>
      <c r="AD272" s="210"/>
      <c r="AE272" s="210"/>
      <c r="AF272" s="210"/>
      <c r="AG272" s="210" t="s">
        <v>188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6" t="s">
        <v>171</v>
      </c>
      <c r="B273" s="227" t="s">
        <v>135</v>
      </c>
      <c r="C273" s="253" t="s">
        <v>136</v>
      </c>
      <c r="D273" s="228"/>
      <c r="E273" s="229"/>
      <c r="F273" s="230"/>
      <c r="G273" s="230">
        <f>SUMIF(AG274:AG285,"&lt;&gt;NOR",G274:G285)</f>
        <v>0</v>
      </c>
      <c r="H273" s="230"/>
      <c r="I273" s="230">
        <f>SUM(I274:I285)</f>
        <v>0</v>
      </c>
      <c r="J273" s="230"/>
      <c r="K273" s="230">
        <f>SUM(K274:K285)</f>
        <v>0</v>
      </c>
      <c r="L273" s="230"/>
      <c r="M273" s="230">
        <f>SUM(M274:M285)</f>
        <v>0</v>
      </c>
      <c r="N273" s="229"/>
      <c r="O273" s="229">
        <f>SUM(O274:O285)</f>
        <v>0.16999999999999998</v>
      </c>
      <c r="P273" s="229"/>
      <c r="Q273" s="229">
        <f>SUM(Q274:Q285)</f>
        <v>0</v>
      </c>
      <c r="R273" s="230"/>
      <c r="S273" s="230"/>
      <c r="T273" s="231"/>
      <c r="U273" s="225"/>
      <c r="V273" s="225">
        <f>SUM(V274:V285)</f>
        <v>90.43</v>
      </c>
      <c r="W273" s="225"/>
      <c r="X273" s="225"/>
      <c r="Y273" s="225"/>
      <c r="AG273" t="s">
        <v>172</v>
      </c>
    </row>
    <row r="274" spans="1:60" outlineLevel="1" x14ac:dyDescent="0.2">
      <c r="A274" s="233">
        <v>98</v>
      </c>
      <c r="B274" s="234" t="s">
        <v>525</v>
      </c>
      <c r="C274" s="254" t="s">
        <v>526</v>
      </c>
      <c r="D274" s="235" t="s">
        <v>226</v>
      </c>
      <c r="E274" s="236">
        <v>402.959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21</v>
      </c>
      <c r="M274" s="238">
        <f>G274*(1+L274/100)</f>
        <v>0</v>
      </c>
      <c r="N274" s="236">
        <v>0</v>
      </c>
      <c r="O274" s="236">
        <f>ROUND(E274*N274,2)</f>
        <v>0</v>
      </c>
      <c r="P274" s="236">
        <v>0</v>
      </c>
      <c r="Q274" s="236">
        <f>ROUND(E274*P274,2)</f>
        <v>0</v>
      </c>
      <c r="R274" s="238" t="s">
        <v>527</v>
      </c>
      <c r="S274" s="238" t="s">
        <v>177</v>
      </c>
      <c r="T274" s="239" t="s">
        <v>178</v>
      </c>
      <c r="U274" s="221">
        <v>6.9709999999999994E-2</v>
      </c>
      <c r="V274" s="221">
        <f>ROUND(E274*U274,2)</f>
        <v>28.09</v>
      </c>
      <c r="W274" s="221"/>
      <c r="X274" s="221" t="s">
        <v>179</v>
      </c>
      <c r="Y274" s="221" t="s">
        <v>180</v>
      </c>
      <c r="Z274" s="210"/>
      <c r="AA274" s="210"/>
      <c r="AB274" s="210"/>
      <c r="AC274" s="210"/>
      <c r="AD274" s="210"/>
      <c r="AE274" s="210"/>
      <c r="AF274" s="210"/>
      <c r="AG274" s="210" t="s">
        <v>181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6" t="s">
        <v>287</v>
      </c>
      <c r="D275" s="223"/>
      <c r="E275" s="224">
        <v>192.10900000000001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5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6" t="s">
        <v>281</v>
      </c>
      <c r="D276" s="223"/>
      <c r="E276" s="224">
        <v>210.85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185</v>
      </c>
      <c r="AH276" s="210">
        <v>5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3">
        <v>99</v>
      </c>
      <c r="B277" s="234" t="s">
        <v>528</v>
      </c>
      <c r="C277" s="254" t="s">
        <v>529</v>
      </c>
      <c r="D277" s="235" t="s">
        <v>226</v>
      </c>
      <c r="E277" s="236">
        <v>440.53050000000002</v>
      </c>
      <c r="F277" s="237"/>
      <c r="G277" s="238">
        <f>ROUND(E277*F277,2)</f>
        <v>0</v>
      </c>
      <c r="H277" s="237"/>
      <c r="I277" s="238">
        <f>ROUND(E277*H277,2)</f>
        <v>0</v>
      </c>
      <c r="J277" s="237"/>
      <c r="K277" s="238">
        <f>ROUND(E277*J277,2)</f>
        <v>0</v>
      </c>
      <c r="L277" s="238">
        <v>21</v>
      </c>
      <c r="M277" s="238">
        <f>G277*(1+L277/100)</f>
        <v>0</v>
      </c>
      <c r="N277" s="236">
        <v>1.2999999999999999E-4</v>
      </c>
      <c r="O277" s="236">
        <f>ROUND(E277*N277,2)</f>
        <v>0.06</v>
      </c>
      <c r="P277" s="236">
        <v>0</v>
      </c>
      <c r="Q277" s="236">
        <f>ROUND(E277*P277,2)</f>
        <v>0</v>
      </c>
      <c r="R277" s="238" t="s">
        <v>527</v>
      </c>
      <c r="S277" s="238" t="s">
        <v>177</v>
      </c>
      <c r="T277" s="239" t="s">
        <v>178</v>
      </c>
      <c r="U277" s="221">
        <v>3.2480000000000002E-2</v>
      </c>
      <c r="V277" s="221">
        <f>ROUND(E277*U277,2)</f>
        <v>14.31</v>
      </c>
      <c r="W277" s="221"/>
      <c r="X277" s="221" t="s">
        <v>179</v>
      </c>
      <c r="Y277" s="221" t="s">
        <v>180</v>
      </c>
      <c r="Z277" s="210"/>
      <c r="AA277" s="210"/>
      <c r="AB277" s="210"/>
      <c r="AC277" s="210"/>
      <c r="AD277" s="210"/>
      <c r="AE277" s="210"/>
      <c r="AF277" s="210"/>
      <c r="AG277" s="210" t="s">
        <v>188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6" t="s">
        <v>530</v>
      </c>
      <c r="D278" s="223"/>
      <c r="E278" s="224">
        <v>440.53050000000002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185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3">
        <v>100</v>
      </c>
      <c r="B279" s="234" t="s">
        <v>531</v>
      </c>
      <c r="C279" s="254" t="s">
        <v>532</v>
      </c>
      <c r="D279" s="235" t="s">
        <v>226</v>
      </c>
      <c r="E279" s="236">
        <v>440.53050000000002</v>
      </c>
      <c r="F279" s="237"/>
      <c r="G279" s="238">
        <f>ROUND(E279*F279,2)</f>
        <v>0</v>
      </c>
      <c r="H279" s="237"/>
      <c r="I279" s="238">
        <f>ROUND(E279*H279,2)</f>
        <v>0</v>
      </c>
      <c r="J279" s="237"/>
      <c r="K279" s="238">
        <f>ROUND(E279*J279,2)</f>
        <v>0</v>
      </c>
      <c r="L279" s="238">
        <v>21</v>
      </c>
      <c r="M279" s="238">
        <f>G279*(1+L279/100)</f>
        <v>0</v>
      </c>
      <c r="N279" s="236">
        <v>2.4000000000000001E-4</v>
      </c>
      <c r="O279" s="236">
        <f>ROUND(E279*N279,2)</f>
        <v>0.11</v>
      </c>
      <c r="P279" s="236">
        <v>0</v>
      </c>
      <c r="Q279" s="236">
        <f>ROUND(E279*P279,2)</f>
        <v>0</v>
      </c>
      <c r="R279" s="238" t="s">
        <v>527</v>
      </c>
      <c r="S279" s="238" t="s">
        <v>178</v>
      </c>
      <c r="T279" s="239" t="s">
        <v>178</v>
      </c>
      <c r="U279" s="221">
        <v>0.10902000000000001</v>
      </c>
      <c r="V279" s="221">
        <f>ROUND(E279*U279,2)</f>
        <v>48.03</v>
      </c>
      <c r="W279" s="221"/>
      <c r="X279" s="221" t="s">
        <v>179</v>
      </c>
      <c r="Y279" s="221" t="s">
        <v>180</v>
      </c>
      <c r="Z279" s="210"/>
      <c r="AA279" s="210"/>
      <c r="AB279" s="210"/>
      <c r="AC279" s="210"/>
      <c r="AD279" s="210"/>
      <c r="AE279" s="210"/>
      <c r="AF279" s="210"/>
      <c r="AG279" s="210" t="s">
        <v>451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6" t="s">
        <v>533</v>
      </c>
      <c r="D280" s="223"/>
      <c r="E280" s="224">
        <v>210.85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185</v>
      </c>
      <c r="AH280" s="210">
        <v>5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6" t="s">
        <v>534</v>
      </c>
      <c r="D281" s="223"/>
      <c r="E281" s="224">
        <v>9.2714999999999996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185</v>
      </c>
      <c r="AH281" s="210">
        <v>5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6" t="s">
        <v>535</v>
      </c>
      <c r="D282" s="223"/>
      <c r="E282" s="224"/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185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6" t="s">
        <v>536</v>
      </c>
      <c r="D283" s="223"/>
      <c r="E283" s="224">
        <v>170.27199999999999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185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6" t="s">
        <v>416</v>
      </c>
      <c r="D284" s="223"/>
      <c r="E284" s="224">
        <v>116.8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185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6" t="s">
        <v>537</v>
      </c>
      <c r="D285" s="223"/>
      <c r="E285" s="224">
        <v>-66.662999999999997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185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">
      <c r="A286" s="226" t="s">
        <v>171</v>
      </c>
      <c r="B286" s="227" t="s">
        <v>137</v>
      </c>
      <c r="C286" s="253" t="s">
        <v>138</v>
      </c>
      <c r="D286" s="228"/>
      <c r="E286" s="229"/>
      <c r="F286" s="230"/>
      <c r="G286" s="230">
        <f>SUMIF(AG287:AG288,"&lt;&gt;NOR",G287:G288)</f>
        <v>0</v>
      </c>
      <c r="H286" s="230"/>
      <c r="I286" s="230">
        <f>SUM(I287:I288)</f>
        <v>0</v>
      </c>
      <c r="J286" s="230"/>
      <c r="K286" s="230">
        <f>SUM(K287:K288)</f>
        <v>0</v>
      </c>
      <c r="L286" s="230"/>
      <c r="M286" s="230">
        <f>SUM(M287:M288)</f>
        <v>0</v>
      </c>
      <c r="N286" s="229"/>
      <c r="O286" s="229">
        <f>SUM(O287:O288)</f>
        <v>0</v>
      </c>
      <c r="P286" s="229"/>
      <c r="Q286" s="229">
        <f>SUM(Q287:Q288)</f>
        <v>0</v>
      </c>
      <c r="R286" s="230"/>
      <c r="S286" s="230"/>
      <c r="T286" s="231"/>
      <c r="U286" s="225"/>
      <c r="V286" s="225">
        <f>SUM(V287:V288)</f>
        <v>0</v>
      </c>
      <c r="W286" s="225"/>
      <c r="X286" s="225"/>
      <c r="Y286" s="225"/>
      <c r="AG286" t="s">
        <v>172</v>
      </c>
    </row>
    <row r="287" spans="1:60" outlineLevel="1" x14ac:dyDescent="0.2">
      <c r="A287" s="243">
        <v>101</v>
      </c>
      <c r="B287" s="244" t="s">
        <v>538</v>
      </c>
      <c r="C287" s="258" t="s">
        <v>539</v>
      </c>
      <c r="D287" s="245" t="s">
        <v>540</v>
      </c>
      <c r="E287" s="246">
        <v>1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21</v>
      </c>
      <c r="M287" s="248">
        <f>G287*(1+L287/100)</f>
        <v>0</v>
      </c>
      <c r="N287" s="246">
        <v>0</v>
      </c>
      <c r="O287" s="246">
        <f>ROUND(E287*N287,2)</f>
        <v>0</v>
      </c>
      <c r="P287" s="246">
        <v>0</v>
      </c>
      <c r="Q287" s="246">
        <f>ROUND(E287*P287,2)</f>
        <v>0</v>
      </c>
      <c r="R287" s="248"/>
      <c r="S287" s="248" t="s">
        <v>267</v>
      </c>
      <c r="T287" s="249" t="s">
        <v>268</v>
      </c>
      <c r="U287" s="221">
        <v>0</v>
      </c>
      <c r="V287" s="221">
        <f>ROUND(E287*U287,2)</f>
        <v>0</v>
      </c>
      <c r="W287" s="221"/>
      <c r="X287" s="221" t="s">
        <v>179</v>
      </c>
      <c r="Y287" s="221" t="s">
        <v>180</v>
      </c>
      <c r="Z287" s="210"/>
      <c r="AA287" s="210"/>
      <c r="AB287" s="210"/>
      <c r="AC287" s="210"/>
      <c r="AD287" s="210"/>
      <c r="AE287" s="210"/>
      <c r="AF287" s="210"/>
      <c r="AG287" s="210" t="s">
        <v>188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43">
        <v>102</v>
      </c>
      <c r="B288" s="244" t="s">
        <v>541</v>
      </c>
      <c r="C288" s="258" t="s">
        <v>542</v>
      </c>
      <c r="D288" s="245" t="s">
        <v>326</v>
      </c>
      <c r="E288" s="246">
        <v>24</v>
      </c>
      <c r="F288" s="247"/>
      <c r="G288" s="248">
        <f>ROUND(E288*F288,2)</f>
        <v>0</v>
      </c>
      <c r="H288" s="247"/>
      <c r="I288" s="248">
        <f>ROUND(E288*H288,2)</f>
        <v>0</v>
      </c>
      <c r="J288" s="247"/>
      <c r="K288" s="248">
        <f>ROUND(E288*J288,2)</f>
        <v>0</v>
      </c>
      <c r="L288" s="248">
        <v>21</v>
      </c>
      <c r="M288" s="248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8"/>
      <c r="S288" s="248" t="s">
        <v>267</v>
      </c>
      <c r="T288" s="249" t="s">
        <v>268</v>
      </c>
      <c r="U288" s="221">
        <v>0</v>
      </c>
      <c r="V288" s="221">
        <f>ROUND(E288*U288,2)</f>
        <v>0</v>
      </c>
      <c r="W288" s="221"/>
      <c r="X288" s="221" t="s">
        <v>179</v>
      </c>
      <c r="Y288" s="221" t="s">
        <v>180</v>
      </c>
      <c r="Z288" s="210"/>
      <c r="AA288" s="210"/>
      <c r="AB288" s="210"/>
      <c r="AC288" s="210"/>
      <c r="AD288" s="210"/>
      <c r="AE288" s="210"/>
      <c r="AF288" s="210"/>
      <c r="AG288" s="210" t="s">
        <v>188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x14ac:dyDescent="0.2">
      <c r="A289" s="226" t="s">
        <v>171</v>
      </c>
      <c r="B289" s="227" t="s">
        <v>139</v>
      </c>
      <c r="C289" s="253" t="s">
        <v>140</v>
      </c>
      <c r="D289" s="228"/>
      <c r="E289" s="229"/>
      <c r="F289" s="230"/>
      <c r="G289" s="230">
        <f>SUMIF(AG290:AG296,"&lt;&gt;NOR",G290:G296)</f>
        <v>0</v>
      </c>
      <c r="H289" s="230"/>
      <c r="I289" s="230">
        <f>SUM(I290:I296)</f>
        <v>0</v>
      </c>
      <c r="J289" s="230"/>
      <c r="K289" s="230">
        <f>SUM(K290:K296)</f>
        <v>0</v>
      </c>
      <c r="L289" s="230"/>
      <c r="M289" s="230">
        <f>SUM(M290:M296)</f>
        <v>0</v>
      </c>
      <c r="N289" s="229"/>
      <c r="O289" s="229">
        <f>SUM(O290:O296)</f>
        <v>0</v>
      </c>
      <c r="P289" s="229"/>
      <c r="Q289" s="229">
        <f>SUM(Q290:Q296)</f>
        <v>0</v>
      </c>
      <c r="R289" s="230"/>
      <c r="S289" s="230"/>
      <c r="T289" s="231"/>
      <c r="U289" s="225"/>
      <c r="V289" s="225">
        <f>SUM(V290:V296)</f>
        <v>115.30000000000001</v>
      </c>
      <c r="W289" s="225"/>
      <c r="X289" s="225"/>
      <c r="Y289" s="225"/>
      <c r="AG289" t="s">
        <v>172</v>
      </c>
    </row>
    <row r="290" spans="1:60" ht="22.5" outlineLevel="1" x14ac:dyDescent="0.2">
      <c r="A290" s="243">
        <v>103</v>
      </c>
      <c r="B290" s="244" t="s">
        <v>543</v>
      </c>
      <c r="C290" s="258" t="s">
        <v>544</v>
      </c>
      <c r="D290" s="245" t="s">
        <v>216</v>
      </c>
      <c r="E290" s="246">
        <v>31.494759999999999</v>
      </c>
      <c r="F290" s="247"/>
      <c r="G290" s="248">
        <f>ROUND(E290*F290,2)</f>
        <v>0</v>
      </c>
      <c r="H290" s="247"/>
      <c r="I290" s="248">
        <f>ROUND(E290*H290,2)</f>
        <v>0</v>
      </c>
      <c r="J290" s="247"/>
      <c r="K290" s="248">
        <f>ROUND(E290*J290,2)</f>
        <v>0</v>
      </c>
      <c r="L290" s="248">
        <v>21</v>
      </c>
      <c r="M290" s="248">
        <f>G290*(1+L290/100)</f>
        <v>0</v>
      </c>
      <c r="N290" s="246">
        <v>0</v>
      </c>
      <c r="O290" s="246">
        <f>ROUND(E290*N290,2)</f>
        <v>0</v>
      </c>
      <c r="P290" s="246">
        <v>0</v>
      </c>
      <c r="Q290" s="246">
        <f>ROUND(E290*P290,2)</f>
        <v>0</v>
      </c>
      <c r="R290" s="248" t="s">
        <v>355</v>
      </c>
      <c r="S290" s="248" t="s">
        <v>177</v>
      </c>
      <c r="T290" s="249" t="s">
        <v>178</v>
      </c>
      <c r="U290" s="221">
        <v>2.0089999999999999</v>
      </c>
      <c r="V290" s="221">
        <f>ROUND(E290*U290,2)</f>
        <v>63.27</v>
      </c>
      <c r="W290" s="221"/>
      <c r="X290" s="221" t="s">
        <v>545</v>
      </c>
      <c r="Y290" s="221" t="s">
        <v>180</v>
      </c>
      <c r="Z290" s="210"/>
      <c r="AA290" s="210"/>
      <c r="AB290" s="210"/>
      <c r="AC290" s="210"/>
      <c r="AD290" s="210"/>
      <c r="AE290" s="210"/>
      <c r="AF290" s="210"/>
      <c r="AG290" s="210" t="s">
        <v>546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3">
        <v>104</v>
      </c>
      <c r="B291" s="234" t="s">
        <v>547</v>
      </c>
      <c r="C291" s="254" t="s">
        <v>548</v>
      </c>
      <c r="D291" s="235" t="s">
        <v>216</v>
      </c>
      <c r="E291" s="236">
        <v>31.494759999999999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21</v>
      </c>
      <c r="M291" s="238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8" t="s">
        <v>355</v>
      </c>
      <c r="S291" s="238" t="s">
        <v>177</v>
      </c>
      <c r="T291" s="239" t="s">
        <v>178</v>
      </c>
      <c r="U291" s="221">
        <v>0.49</v>
      </c>
      <c r="V291" s="221">
        <f>ROUND(E291*U291,2)</f>
        <v>15.43</v>
      </c>
      <c r="W291" s="221"/>
      <c r="X291" s="221" t="s">
        <v>545</v>
      </c>
      <c r="Y291" s="221" t="s">
        <v>180</v>
      </c>
      <c r="Z291" s="210"/>
      <c r="AA291" s="210"/>
      <c r="AB291" s="210"/>
      <c r="AC291" s="210"/>
      <c r="AD291" s="210"/>
      <c r="AE291" s="210"/>
      <c r="AF291" s="210"/>
      <c r="AG291" s="210" t="s">
        <v>546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59" t="s">
        <v>549</v>
      </c>
      <c r="D292" s="250"/>
      <c r="E292" s="250"/>
      <c r="F292" s="250"/>
      <c r="G292" s="250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234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43">
        <v>105</v>
      </c>
      <c r="B293" s="244" t="s">
        <v>550</v>
      </c>
      <c r="C293" s="258" t="s">
        <v>551</v>
      </c>
      <c r="D293" s="245" t="s">
        <v>216</v>
      </c>
      <c r="E293" s="246">
        <v>314.94756999999998</v>
      </c>
      <c r="F293" s="247"/>
      <c r="G293" s="248">
        <f>ROUND(E293*F293,2)</f>
        <v>0</v>
      </c>
      <c r="H293" s="247"/>
      <c r="I293" s="248">
        <f>ROUND(E293*H293,2)</f>
        <v>0</v>
      </c>
      <c r="J293" s="247"/>
      <c r="K293" s="248">
        <f>ROUND(E293*J293,2)</f>
        <v>0</v>
      </c>
      <c r="L293" s="248">
        <v>21</v>
      </c>
      <c r="M293" s="248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8" t="s">
        <v>355</v>
      </c>
      <c r="S293" s="248" t="s">
        <v>177</v>
      </c>
      <c r="T293" s="249" t="s">
        <v>178</v>
      </c>
      <c r="U293" s="221">
        <v>0</v>
      </c>
      <c r="V293" s="221">
        <f>ROUND(E293*U293,2)</f>
        <v>0</v>
      </c>
      <c r="W293" s="221"/>
      <c r="X293" s="221" t="s">
        <v>545</v>
      </c>
      <c r="Y293" s="221" t="s">
        <v>180</v>
      </c>
      <c r="Z293" s="210"/>
      <c r="AA293" s="210"/>
      <c r="AB293" s="210"/>
      <c r="AC293" s="210"/>
      <c r="AD293" s="210"/>
      <c r="AE293" s="210"/>
      <c r="AF293" s="210"/>
      <c r="AG293" s="210" t="s">
        <v>546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43">
        <v>106</v>
      </c>
      <c r="B294" s="244" t="s">
        <v>552</v>
      </c>
      <c r="C294" s="258" t="s">
        <v>553</v>
      </c>
      <c r="D294" s="245" t="s">
        <v>216</v>
      </c>
      <c r="E294" s="246">
        <v>31.494759999999999</v>
      </c>
      <c r="F294" s="247"/>
      <c r="G294" s="248">
        <f>ROUND(E294*F294,2)</f>
        <v>0</v>
      </c>
      <c r="H294" s="247"/>
      <c r="I294" s="248">
        <f>ROUND(E294*H294,2)</f>
        <v>0</v>
      </c>
      <c r="J294" s="247"/>
      <c r="K294" s="248">
        <f>ROUND(E294*J294,2)</f>
        <v>0</v>
      </c>
      <c r="L294" s="248">
        <v>21</v>
      </c>
      <c r="M294" s="248">
        <f>G294*(1+L294/100)</f>
        <v>0</v>
      </c>
      <c r="N294" s="246">
        <v>0</v>
      </c>
      <c r="O294" s="246">
        <f>ROUND(E294*N294,2)</f>
        <v>0</v>
      </c>
      <c r="P294" s="246">
        <v>0</v>
      </c>
      <c r="Q294" s="246">
        <f>ROUND(E294*P294,2)</f>
        <v>0</v>
      </c>
      <c r="R294" s="248" t="s">
        <v>355</v>
      </c>
      <c r="S294" s="248" t="s">
        <v>177</v>
      </c>
      <c r="T294" s="249" t="s">
        <v>178</v>
      </c>
      <c r="U294" s="221">
        <v>0.94199999999999995</v>
      </c>
      <c r="V294" s="221">
        <f>ROUND(E294*U294,2)</f>
        <v>29.67</v>
      </c>
      <c r="W294" s="221"/>
      <c r="X294" s="221" t="s">
        <v>545</v>
      </c>
      <c r="Y294" s="221" t="s">
        <v>180</v>
      </c>
      <c r="Z294" s="210"/>
      <c r="AA294" s="210"/>
      <c r="AB294" s="210"/>
      <c r="AC294" s="210"/>
      <c r="AD294" s="210"/>
      <c r="AE294" s="210"/>
      <c r="AF294" s="210"/>
      <c r="AG294" s="210" t="s">
        <v>546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43">
        <v>107</v>
      </c>
      <c r="B295" s="244" t="s">
        <v>554</v>
      </c>
      <c r="C295" s="258" t="s">
        <v>555</v>
      </c>
      <c r="D295" s="245" t="s">
        <v>216</v>
      </c>
      <c r="E295" s="246">
        <v>62.989510000000003</v>
      </c>
      <c r="F295" s="247"/>
      <c r="G295" s="248">
        <f>ROUND(E295*F295,2)</f>
        <v>0</v>
      </c>
      <c r="H295" s="247"/>
      <c r="I295" s="248">
        <f>ROUND(E295*H295,2)</f>
        <v>0</v>
      </c>
      <c r="J295" s="247"/>
      <c r="K295" s="248">
        <f>ROUND(E295*J295,2)</f>
        <v>0</v>
      </c>
      <c r="L295" s="248">
        <v>21</v>
      </c>
      <c r="M295" s="248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8" t="s">
        <v>355</v>
      </c>
      <c r="S295" s="248" t="s">
        <v>177</v>
      </c>
      <c r="T295" s="249" t="s">
        <v>178</v>
      </c>
      <c r="U295" s="221">
        <v>0.11</v>
      </c>
      <c r="V295" s="221">
        <f>ROUND(E295*U295,2)</f>
        <v>6.93</v>
      </c>
      <c r="W295" s="221"/>
      <c r="X295" s="221" t="s">
        <v>545</v>
      </c>
      <c r="Y295" s="221" t="s">
        <v>180</v>
      </c>
      <c r="Z295" s="210"/>
      <c r="AA295" s="210"/>
      <c r="AB295" s="210"/>
      <c r="AC295" s="210"/>
      <c r="AD295" s="210"/>
      <c r="AE295" s="210"/>
      <c r="AF295" s="210"/>
      <c r="AG295" s="210" t="s">
        <v>546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3">
        <v>108</v>
      </c>
      <c r="B296" s="244" t="s">
        <v>556</v>
      </c>
      <c r="C296" s="258" t="s">
        <v>557</v>
      </c>
      <c r="D296" s="245" t="s">
        <v>216</v>
      </c>
      <c r="E296" s="246">
        <v>31.494759999999999</v>
      </c>
      <c r="F296" s="247"/>
      <c r="G296" s="248">
        <f>ROUND(E296*F296,2)</f>
        <v>0</v>
      </c>
      <c r="H296" s="247"/>
      <c r="I296" s="248">
        <f>ROUND(E296*H296,2)</f>
        <v>0</v>
      </c>
      <c r="J296" s="247"/>
      <c r="K296" s="248">
        <f>ROUND(E296*J296,2)</f>
        <v>0</v>
      </c>
      <c r="L296" s="248">
        <v>21</v>
      </c>
      <c r="M296" s="248">
        <f>G296*(1+L296/100)</f>
        <v>0</v>
      </c>
      <c r="N296" s="246">
        <v>0</v>
      </c>
      <c r="O296" s="246">
        <f>ROUND(E296*N296,2)</f>
        <v>0</v>
      </c>
      <c r="P296" s="246">
        <v>0</v>
      </c>
      <c r="Q296" s="246">
        <f>ROUND(E296*P296,2)</f>
        <v>0</v>
      </c>
      <c r="R296" s="248" t="s">
        <v>355</v>
      </c>
      <c r="S296" s="248" t="s">
        <v>177</v>
      </c>
      <c r="T296" s="249" t="s">
        <v>178</v>
      </c>
      <c r="U296" s="221">
        <v>0</v>
      </c>
      <c r="V296" s="221">
        <f>ROUND(E296*U296,2)</f>
        <v>0</v>
      </c>
      <c r="W296" s="221"/>
      <c r="X296" s="221" t="s">
        <v>545</v>
      </c>
      <c r="Y296" s="221" t="s">
        <v>180</v>
      </c>
      <c r="Z296" s="210"/>
      <c r="AA296" s="210"/>
      <c r="AB296" s="210"/>
      <c r="AC296" s="210"/>
      <c r="AD296" s="210"/>
      <c r="AE296" s="210"/>
      <c r="AF296" s="210"/>
      <c r="AG296" s="210" t="s">
        <v>546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x14ac:dyDescent="0.2">
      <c r="A297" s="226" t="s">
        <v>171</v>
      </c>
      <c r="B297" s="227" t="s">
        <v>142</v>
      </c>
      <c r="C297" s="253" t="s">
        <v>27</v>
      </c>
      <c r="D297" s="228"/>
      <c r="E297" s="229"/>
      <c r="F297" s="230"/>
      <c r="G297" s="230">
        <f>SUMIF(AG298:AG303,"&lt;&gt;NOR",G298:G303)</f>
        <v>0</v>
      </c>
      <c r="H297" s="230"/>
      <c r="I297" s="230">
        <f>SUM(I298:I303)</f>
        <v>0</v>
      </c>
      <c r="J297" s="230"/>
      <c r="K297" s="230">
        <f>SUM(K298:K303)</f>
        <v>0</v>
      </c>
      <c r="L297" s="230"/>
      <c r="M297" s="230">
        <f>SUM(M298:M303)</f>
        <v>0</v>
      </c>
      <c r="N297" s="229"/>
      <c r="O297" s="229">
        <f>SUM(O298:O303)</f>
        <v>0</v>
      </c>
      <c r="P297" s="229"/>
      <c r="Q297" s="229">
        <f>SUM(Q298:Q303)</f>
        <v>0</v>
      </c>
      <c r="R297" s="230"/>
      <c r="S297" s="230"/>
      <c r="T297" s="231"/>
      <c r="U297" s="225"/>
      <c r="V297" s="225">
        <f>SUM(V298:V303)</f>
        <v>0</v>
      </c>
      <c r="W297" s="225"/>
      <c r="X297" s="225"/>
      <c r="Y297" s="225"/>
      <c r="AG297" t="s">
        <v>172</v>
      </c>
    </row>
    <row r="298" spans="1:60" outlineLevel="1" x14ac:dyDescent="0.2">
      <c r="A298" s="233">
        <v>109</v>
      </c>
      <c r="B298" s="234" t="s">
        <v>558</v>
      </c>
      <c r="C298" s="254" t="s">
        <v>559</v>
      </c>
      <c r="D298" s="235" t="s">
        <v>560</v>
      </c>
      <c r="E298" s="236">
        <v>1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8"/>
      <c r="S298" s="238" t="s">
        <v>267</v>
      </c>
      <c r="T298" s="239" t="s">
        <v>268</v>
      </c>
      <c r="U298" s="221">
        <v>0</v>
      </c>
      <c r="V298" s="221">
        <f>ROUND(E298*U298,2)</f>
        <v>0</v>
      </c>
      <c r="W298" s="221"/>
      <c r="X298" s="221" t="s">
        <v>179</v>
      </c>
      <c r="Y298" s="221" t="s">
        <v>180</v>
      </c>
      <c r="Z298" s="210"/>
      <c r="AA298" s="210"/>
      <c r="AB298" s="210"/>
      <c r="AC298" s="210"/>
      <c r="AD298" s="210"/>
      <c r="AE298" s="210"/>
      <c r="AF298" s="210"/>
      <c r="AG298" s="210" t="s">
        <v>188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9" t="s">
        <v>561</v>
      </c>
      <c r="D299" s="250"/>
      <c r="E299" s="250"/>
      <c r="F299" s="250"/>
      <c r="G299" s="250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234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3">
        <v>110</v>
      </c>
      <c r="B300" s="234" t="s">
        <v>562</v>
      </c>
      <c r="C300" s="254" t="s">
        <v>563</v>
      </c>
      <c r="D300" s="235" t="s">
        <v>0</v>
      </c>
      <c r="E300" s="236">
        <v>1.5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21</v>
      </c>
      <c r="M300" s="238">
        <f>G300*(1+L300/100)</f>
        <v>0</v>
      </c>
      <c r="N300" s="236">
        <v>0</v>
      </c>
      <c r="O300" s="236">
        <f>ROUND(E300*N300,2)</f>
        <v>0</v>
      </c>
      <c r="P300" s="236">
        <v>0</v>
      </c>
      <c r="Q300" s="236">
        <f>ROUND(E300*P300,2)</f>
        <v>0</v>
      </c>
      <c r="R300" s="238"/>
      <c r="S300" s="238" t="s">
        <v>267</v>
      </c>
      <c r="T300" s="239" t="s">
        <v>268</v>
      </c>
      <c r="U300" s="221">
        <v>0</v>
      </c>
      <c r="V300" s="221">
        <f>ROUND(E300*U300,2)</f>
        <v>0</v>
      </c>
      <c r="W300" s="221"/>
      <c r="X300" s="221" t="s">
        <v>564</v>
      </c>
      <c r="Y300" s="221" t="s">
        <v>180</v>
      </c>
      <c r="Z300" s="210"/>
      <c r="AA300" s="210"/>
      <c r="AB300" s="210"/>
      <c r="AC300" s="210"/>
      <c r="AD300" s="210"/>
      <c r="AE300" s="210"/>
      <c r="AF300" s="210"/>
      <c r="AG300" s="210" t="s">
        <v>565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59" t="s">
        <v>566</v>
      </c>
      <c r="D301" s="250"/>
      <c r="E301" s="250"/>
      <c r="F301" s="250"/>
      <c r="G301" s="250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234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33">
        <v>111</v>
      </c>
      <c r="B302" s="234" t="s">
        <v>567</v>
      </c>
      <c r="C302" s="254" t="s">
        <v>568</v>
      </c>
      <c r="D302" s="235" t="s">
        <v>560</v>
      </c>
      <c r="E302" s="236">
        <v>1</v>
      </c>
      <c r="F302" s="237"/>
      <c r="G302" s="238">
        <f>ROUND(E302*F302,2)</f>
        <v>0</v>
      </c>
      <c r="H302" s="237"/>
      <c r="I302" s="238">
        <f>ROUND(E302*H302,2)</f>
        <v>0</v>
      </c>
      <c r="J302" s="237"/>
      <c r="K302" s="238">
        <f>ROUND(E302*J302,2)</f>
        <v>0</v>
      </c>
      <c r="L302" s="238">
        <v>21</v>
      </c>
      <c r="M302" s="238">
        <f>G302*(1+L302/100)</f>
        <v>0</v>
      </c>
      <c r="N302" s="236">
        <v>0</v>
      </c>
      <c r="O302" s="236">
        <f>ROUND(E302*N302,2)</f>
        <v>0</v>
      </c>
      <c r="P302" s="236">
        <v>0</v>
      </c>
      <c r="Q302" s="236">
        <f>ROUND(E302*P302,2)</f>
        <v>0</v>
      </c>
      <c r="R302" s="238"/>
      <c r="S302" s="238" t="s">
        <v>267</v>
      </c>
      <c r="T302" s="239" t="s">
        <v>268</v>
      </c>
      <c r="U302" s="221">
        <v>0</v>
      </c>
      <c r="V302" s="221">
        <f>ROUND(E302*U302,2)</f>
        <v>0</v>
      </c>
      <c r="W302" s="221"/>
      <c r="X302" s="221" t="s">
        <v>564</v>
      </c>
      <c r="Y302" s="221" t="s">
        <v>180</v>
      </c>
      <c r="Z302" s="210"/>
      <c r="AA302" s="210"/>
      <c r="AB302" s="210"/>
      <c r="AC302" s="210"/>
      <c r="AD302" s="210"/>
      <c r="AE302" s="210"/>
      <c r="AF302" s="210"/>
      <c r="AG302" s="210" t="s">
        <v>569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59" t="s">
        <v>570</v>
      </c>
      <c r="D303" s="250"/>
      <c r="E303" s="250"/>
      <c r="F303" s="250"/>
      <c r="G303" s="250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234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42" t="str">
        <f>C303</f>
        <v>Náklady zhotovitele, které vzniknou v souvislosti s povinnostmi zhotovitele při předání a převzetí díla.</v>
      </c>
      <c r="BB303" s="210"/>
      <c r="BC303" s="210"/>
      <c r="BD303" s="210"/>
      <c r="BE303" s="210"/>
      <c r="BF303" s="210"/>
      <c r="BG303" s="210"/>
      <c r="BH303" s="210"/>
    </row>
    <row r="304" spans="1:60" x14ac:dyDescent="0.2">
      <c r="A304" s="226" t="s">
        <v>171</v>
      </c>
      <c r="B304" s="227" t="s">
        <v>143</v>
      </c>
      <c r="C304" s="253" t="s">
        <v>28</v>
      </c>
      <c r="D304" s="228"/>
      <c r="E304" s="229"/>
      <c r="F304" s="230"/>
      <c r="G304" s="230">
        <f>SUMIF(AG305:AG310,"&lt;&gt;NOR",G305:G310)</f>
        <v>0</v>
      </c>
      <c r="H304" s="230"/>
      <c r="I304" s="230">
        <f>SUM(I305:I310)</f>
        <v>0</v>
      </c>
      <c r="J304" s="230"/>
      <c r="K304" s="230">
        <f>SUM(K305:K310)</f>
        <v>0</v>
      </c>
      <c r="L304" s="230"/>
      <c r="M304" s="230">
        <f>SUM(M305:M310)</f>
        <v>0</v>
      </c>
      <c r="N304" s="229"/>
      <c r="O304" s="229">
        <f>SUM(O305:O310)</f>
        <v>0</v>
      </c>
      <c r="P304" s="229"/>
      <c r="Q304" s="229">
        <f>SUM(Q305:Q310)</f>
        <v>0</v>
      </c>
      <c r="R304" s="230"/>
      <c r="S304" s="230"/>
      <c r="T304" s="231"/>
      <c r="U304" s="225"/>
      <c r="V304" s="225">
        <f>SUM(V305:V310)</f>
        <v>0</v>
      </c>
      <c r="W304" s="225"/>
      <c r="X304" s="225"/>
      <c r="Y304" s="225"/>
      <c r="AG304" t="s">
        <v>172</v>
      </c>
    </row>
    <row r="305" spans="1:60" outlineLevel="1" x14ac:dyDescent="0.2">
      <c r="A305" s="243">
        <v>112</v>
      </c>
      <c r="B305" s="244" t="s">
        <v>571</v>
      </c>
      <c r="C305" s="258" t="s">
        <v>572</v>
      </c>
      <c r="D305" s="245" t="s">
        <v>560</v>
      </c>
      <c r="E305" s="246">
        <v>1</v>
      </c>
      <c r="F305" s="247"/>
      <c r="G305" s="248">
        <f>ROUND(E305*F305,2)</f>
        <v>0</v>
      </c>
      <c r="H305" s="247"/>
      <c r="I305" s="248">
        <f>ROUND(E305*H305,2)</f>
        <v>0</v>
      </c>
      <c r="J305" s="247"/>
      <c r="K305" s="248">
        <f>ROUND(E305*J305,2)</f>
        <v>0</v>
      </c>
      <c r="L305" s="248">
        <v>21</v>
      </c>
      <c r="M305" s="248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8"/>
      <c r="S305" s="248" t="s">
        <v>267</v>
      </c>
      <c r="T305" s="249" t="s">
        <v>268</v>
      </c>
      <c r="U305" s="221">
        <v>0</v>
      </c>
      <c r="V305" s="221">
        <f>ROUND(E305*U305,2)</f>
        <v>0</v>
      </c>
      <c r="W305" s="221"/>
      <c r="X305" s="221" t="s">
        <v>564</v>
      </c>
      <c r="Y305" s="221" t="s">
        <v>180</v>
      </c>
      <c r="Z305" s="210"/>
      <c r="AA305" s="210"/>
      <c r="AB305" s="210"/>
      <c r="AC305" s="210"/>
      <c r="AD305" s="210"/>
      <c r="AE305" s="210"/>
      <c r="AF305" s="210"/>
      <c r="AG305" s="210" t="s">
        <v>573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3">
        <v>113</v>
      </c>
      <c r="B306" s="234" t="s">
        <v>574</v>
      </c>
      <c r="C306" s="254" t="s">
        <v>575</v>
      </c>
      <c r="D306" s="235" t="s">
        <v>560</v>
      </c>
      <c r="E306" s="236">
        <v>1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21</v>
      </c>
      <c r="M306" s="238">
        <f>G306*(1+L306/100)</f>
        <v>0</v>
      </c>
      <c r="N306" s="236">
        <v>0</v>
      </c>
      <c r="O306" s="236">
        <f>ROUND(E306*N306,2)</f>
        <v>0</v>
      </c>
      <c r="P306" s="236">
        <v>0</v>
      </c>
      <c r="Q306" s="236">
        <f>ROUND(E306*P306,2)</f>
        <v>0</v>
      </c>
      <c r="R306" s="238"/>
      <c r="S306" s="238" t="s">
        <v>267</v>
      </c>
      <c r="T306" s="239" t="s">
        <v>268</v>
      </c>
      <c r="U306" s="221">
        <v>0</v>
      </c>
      <c r="V306" s="221">
        <f>ROUND(E306*U306,2)</f>
        <v>0</v>
      </c>
      <c r="W306" s="221"/>
      <c r="X306" s="221" t="s">
        <v>564</v>
      </c>
      <c r="Y306" s="221" t="s">
        <v>180</v>
      </c>
      <c r="Z306" s="210"/>
      <c r="AA306" s="210"/>
      <c r="AB306" s="210"/>
      <c r="AC306" s="210"/>
      <c r="AD306" s="210"/>
      <c r="AE306" s="210"/>
      <c r="AF306" s="210"/>
      <c r="AG306" s="210" t="s">
        <v>569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9" t="s">
        <v>576</v>
      </c>
      <c r="D307" s="250"/>
      <c r="E307" s="250"/>
      <c r="F307" s="250"/>
      <c r="G307" s="250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234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3">
        <v>114</v>
      </c>
      <c r="B308" s="234" t="s">
        <v>577</v>
      </c>
      <c r="C308" s="254" t="s">
        <v>578</v>
      </c>
      <c r="D308" s="235" t="s">
        <v>560</v>
      </c>
      <c r="E308" s="236">
        <v>1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21</v>
      </c>
      <c r="M308" s="238">
        <f>G308*(1+L308/100)</f>
        <v>0</v>
      </c>
      <c r="N308" s="236">
        <v>0</v>
      </c>
      <c r="O308" s="236">
        <f>ROUND(E308*N308,2)</f>
        <v>0</v>
      </c>
      <c r="P308" s="236">
        <v>0</v>
      </c>
      <c r="Q308" s="236">
        <f>ROUND(E308*P308,2)</f>
        <v>0</v>
      </c>
      <c r="R308" s="238"/>
      <c r="S308" s="238" t="s">
        <v>267</v>
      </c>
      <c r="T308" s="239" t="s">
        <v>268</v>
      </c>
      <c r="U308" s="221">
        <v>0</v>
      </c>
      <c r="V308" s="221">
        <f>ROUND(E308*U308,2)</f>
        <v>0</v>
      </c>
      <c r="W308" s="221"/>
      <c r="X308" s="221" t="s">
        <v>564</v>
      </c>
      <c r="Y308" s="221" t="s">
        <v>180</v>
      </c>
      <c r="Z308" s="210"/>
      <c r="AA308" s="210"/>
      <c r="AB308" s="210"/>
      <c r="AC308" s="210"/>
      <c r="AD308" s="210"/>
      <c r="AE308" s="210"/>
      <c r="AF308" s="210"/>
      <c r="AG308" s="210" t="s">
        <v>569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9" t="s">
        <v>579</v>
      </c>
      <c r="D309" s="250"/>
      <c r="E309" s="250"/>
      <c r="F309" s="250"/>
      <c r="G309" s="250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234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42" t="str">
        <f>C309</f>
        <v>Náklady na vyhotovení dokumentace skutečného provedení stavby a její předání objednateli v požadované formě a požadovaném počtu.</v>
      </c>
      <c r="BB309" s="210"/>
      <c r="BC309" s="210"/>
      <c r="BD309" s="210"/>
      <c r="BE309" s="210"/>
      <c r="BF309" s="210"/>
      <c r="BG309" s="210"/>
      <c r="BH309" s="210"/>
    </row>
    <row r="310" spans="1:60" ht="33.75" outlineLevel="1" x14ac:dyDescent="0.2">
      <c r="A310" s="233">
        <v>115</v>
      </c>
      <c r="B310" s="234" t="s">
        <v>580</v>
      </c>
      <c r="C310" s="254" t="s">
        <v>581</v>
      </c>
      <c r="D310" s="235" t="s">
        <v>560</v>
      </c>
      <c r="E310" s="236">
        <v>1</v>
      </c>
      <c r="F310" s="237"/>
      <c r="G310" s="238">
        <f>ROUND(E310*F310,2)</f>
        <v>0</v>
      </c>
      <c r="H310" s="237"/>
      <c r="I310" s="238">
        <f>ROUND(E310*H310,2)</f>
        <v>0</v>
      </c>
      <c r="J310" s="237"/>
      <c r="K310" s="238">
        <f>ROUND(E310*J310,2)</f>
        <v>0</v>
      </c>
      <c r="L310" s="238">
        <v>21</v>
      </c>
      <c r="M310" s="238">
        <f>G310*(1+L310/100)</f>
        <v>0</v>
      </c>
      <c r="N310" s="236">
        <v>0</v>
      </c>
      <c r="O310" s="236">
        <f>ROUND(E310*N310,2)</f>
        <v>0</v>
      </c>
      <c r="P310" s="236">
        <v>0</v>
      </c>
      <c r="Q310" s="236">
        <f>ROUND(E310*P310,2)</f>
        <v>0</v>
      </c>
      <c r="R310" s="238"/>
      <c r="S310" s="238" t="s">
        <v>267</v>
      </c>
      <c r="T310" s="239" t="s">
        <v>268</v>
      </c>
      <c r="U310" s="221">
        <v>0</v>
      </c>
      <c r="V310" s="221">
        <f>ROUND(E310*U310,2)</f>
        <v>0</v>
      </c>
      <c r="W310" s="221"/>
      <c r="X310" s="221" t="s">
        <v>564</v>
      </c>
      <c r="Y310" s="221" t="s">
        <v>180</v>
      </c>
      <c r="Z310" s="210"/>
      <c r="AA310" s="210"/>
      <c r="AB310" s="210"/>
      <c r="AC310" s="210"/>
      <c r="AD310" s="210"/>
      <c r="AE310" s="210"/>
      <c r="AF310" s="210"/>
      <c r="AG310" s="210" t="s">
        <v>573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3"/>
      <c r="B311" s="4"/>
      <c r="C311" s="262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AE311">
        <v>15</v>
      </c>
      <c r="AF311">
        <v>21</v>
      </c>
      <c r="AG311" t="s">
        <v>157</v>
      </c>
    </row>
    <row r="312" spans="1:60" x14ac:dyDescent="0.2">
      <c r="A312" s="213"/>
      <c r="B312" s="214" t="s">
        <v>29</v>
      </c>
      <c r="C312" s="263"/>
      <c r="D312" s="215"/>
      <c r="E312" s="216"/>
      <c r="F312" s="216"/>
      <c r="G312" s="232">
        <f>G8+G28+G40+G76+G97+G105+G122+G130+G135+G142+G200+G203+G211+G217+G226+G234+G255+G266+G273+G286+G289+G297+G304</f>
        <v>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AE312">
        <f>SUMIF(L7:L310,AE311,G7:G310)</f>
        <v>0</v>
      </c>
      <c r="AF312">
        <f>SUMIF(L7:L310,AF311,G7:G310)</f>
        <v>0</v>
      </c>
      <c r="AG312" t="s">
        <v>582</v>
      </c>
    </row>
    <row r="313" spans="1:60" x14ac:dyDescent="0.2">
      <c r="C313" s="264"/>
      <c r="D313" s="10"/>
      <c r="AG313" t="s">
        <v>584</v>
      </c>
    </row>
    <row r="314" spans="1:60" x14ac:dyDescent="0.2">
      <c r="D314" s="10"/>
    </row>
    <row r="315" spans="1:60" x14ac:dyDescent="0.2">
      <c r="D315" s="10"/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nRSEwUsHR6aJ10lG5bicpveYfO0DXN+3THuplbLJbrUpcvu+Vs6M++W8vBf+WVWOob3QHb1qi95ocUxerxOzQ==" saltValue="dYg3kqv9yepm2obxCa9cvg==" spinCount="100000" sheet="1" formatRows="0"/>
  <mergeCells count="65">
    <mergeCell ref="C299:G299"/>
    <mergeCell ref="C301:G301"/>
    <mergeCell ref="C303:G303"/>
    <mergeCell ref="C307:G307"/>
    <mergeCell ref="C309:G309"/>
    <mergeCell ref="C236:G236"/>
    <mergeCell ref="C239:G239"/>
    <mergeCell ref="C244:G244"/>
    <mergeCell ref="C254:G254"/>
    <mergeCell ref="C268:G268"/>
    <mergeCell ref="C292:G292"/>
    <mergeCell ref="C207:G207"/>
    <mergeCell ref="C210:G210"/>
    <mergeCell ref="C213:G213"/>
    <mergeCell ref="C216:G216"/>
    <mergeCell ref="C225:G225"/>
    <mergeCell ref="C233:G233"/>
    <mergeCell ref="C176:G176"/>
    <mergeCell ref="C177:G177"/>
    <mergeCell ref="C180:G180"/>
    <mergeCell ref="C183:G183"/>
    <mergeCell ref="C197:G197"/>
    <mergeCell ref="C202:G202"/>
    <mergeCell ref="C132:G132"/>
    <mergeCell ref="C144:G144"/>
    <mergeCell ref="C154:G154"/>
    <mergeCell ref="C157:G157"/>
    <mergeCell ref="C160:G160"/>
    <mergeCell ref="C163:G163"/>
    <mergeCell ref="C99:G99"/>
    <mergeCell ref="C107:G107"/>
    <mergeCell ref="C110:G110"/>
    <mergeCell ref="C113:G113"/>
    <mergeCell ref="C116:G116"/>
    <mergeCell ref="C124:G124"/>
    <mergeCell ref="C70:G70"/>
    <mergeCell ref="C73:G73"/>
    <mergeCell ref="C78:G78"/>
    <mergeCell ref="C83:G83"/>
    <mergeCell ref="C88:G88"/>
    <mergeCell ref="C91:G91"/>
    <mergeCell ref="C60:G60"/>
    <mergeCell ref="C61:G61"/>
    <mergeCell ref="C64:G64"/>
    <mergeCell ref="C67:G67"/>
    <mergeCell ref="C68:G68"/>
    <mergeCell ref="C69:G69"/>
    <mergeCell ref="C45:G45"/>
    <mergeCell ref="C46:G46"/>
    <mergeCell ref="C51:G51"/>
    <mergeCell ref="C54:G54"/>
    <mergeCell ref="C58:G58"/>
    <mergeCell ref="C59:G59"/>
    <mergeCell ref="C16:G16"/>
    <mergeCell ref="C19:G19"/>
    <mergeCell ref="C22:G22"/>
    <mergeCell ref="C30:G30"/>
    <mergeCell ref="C33:G33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4DA4-2F22-41FA-A5D9-DBD087ECE2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144</v>
      </c>
      <c r="B1" s="195"/>
      <c r="C1" s="195"/>
      <c r="D1" s="195"/>
      <c r="E1" s="195"/>
      <c r="F1" s="195"/>
      <c r="G1" s="195"/>
      <c r="AG1" t="s">
        <v>145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  <c r="Y6" s="209" t="s">
        <v>170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171</v>
      </c>
      <c r="B8" s="227" t="s">
        <v>117</v>
      </c>
      <c r="C8" s="253" t="s">
        <v>118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30"/>
      <c r="S8" s="230"/>
      <c r="T8" s="231"/>
      <c r="U8" s="225"/>
      <c r="V8" s="225">
        <f>SUM(V9:V18)</f>
        <v>0</v>
      </c>
      <c r="W8" s="225"/>
      <c r="X8" s="225"/>
      <c r="Y8" s="225"/>
      <c r="AG8" t="s">
        <v>172</v>
      </c>
    </row>
    <row r="9" spans="1:60" outlineLevel="1" x14ac:dyDescent="0.2">
      <c r="A9" s="243">
        <v>1</v>
      </c>
      <c r="B9" s="244" t="s">
        <v>43</v>
      </c>
      <c r="C9" s="258" t="s">
        <v>585</v>
      </c>
      <c r="D9" s="245" t="s">
        <v>586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267</v>
      </c>
      <c r="T9" s="249" t="s">
        <v>268</v>
      </c>
      <c r="U9" s="221">
        <v>0</v>
      </c>
      <c r="V9" s="221">
        <f>ROUND(E9*U9,2)</f>
        <v>0</v>
      </c>
      <c r="W9" s="221"/>
      <c r="X9" s="221" t="s">
        <v>179</v>
      </c>
      <c r="Y9" s="221" t="s">
        <v>180</v>
      </c>
      <c r="Z9" s="210"/>
      <c r="AA9" s="210"/>
      <c r="AB9" s="210"/>
      <c r="AC9" s="210"/>
      <c r="AD9" s="210"/>
      <c r="AE9" s="210"/>
      <c r="AF9" s="210"/>
      <c r="AG9" s="210" t="s">
        <v>451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50</v>
      </c>
      <c r="C10" s="258" t="s">
        <v>587</v>
      </c>
      <c r="D10" s="245" t="s">
        <v>231</v>
      </c>
      <c r="E10" s="246">
        <v>9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267</v>
      </c>
      <c r="T10" s="249" t="s">
        <v>268</v>
      </c>
      <c r="U10" s="221">
        <v>0</v>
      </c>
      <c r="V10" s="221">
        <f>ROUND(E10*U10,2)</f>
        <v>0</v>
      </c>
      <c r="W10" s="221"/>
      <c r="X10" s="221" t="s">
        <v>179</v>
      </c>
      <c r="Y10" s="221" t="s">
        <v>180</v>
      </c>
      <c r="Z10" s="210"/>
      <c r="AA10" s="210"/>
      <c r="AB10" s="210"/>
      <c r="AC10" s="210"/>
      <c r="AD10" s="210"/>
      <c r="AE10" s="210"/>
      <c r="AF10" s="210"/>
      <c r="AG10" s="210" t="s">
        <v>451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52</v>
      </c>
      <c r="C11" s="258" t="s">
        <v>588</v>
      </c>
      <c r="D11" s="245" t="s">
        <v>231</v>
      </c>
      <c r="E11" s="246">
        <v>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267</v>
      </c>
      <c r="T11" s="249" t="s">
        <v>268</v>
      </c>
      <c r="U11" s="221">
        <v>0</v>
      </c>
      <c r="V11" s="221">
        <f>ROUND(E11*U11,2)</f>
        <v>0</v>
      </c>
      <c r="W11" s="221"/>
      <c r="X11" s="221" t="s">
        <v>179</v>
      </c>
      <c r="Y11" s="221" t="s">
        <v>180</v>
      </c>
      <c r="Z11" s="210"/>
      <c r="AA11" s="210"/>
      <c r="AB11" s="210"/>
      <c r="AC11" s="210"/>
      <c r="AD11" s="210"/>
      <c r="AE11" s="210"/>
      <c r="AF11" s="210"/>
      <c r="AG11" s="210" t="s">
        <v>451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47</v>
      </c>
      <c r="C12" s="258" t="s">
        <v>589</v>
      </c>
      <c r="D12" s="245" t="s">
        <v>231</v>
      </c>
      <c r="E12" s="246">
        <v>12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267</v>
      </c>
      <c r="T12" s="249" t="s">
        <v>268</v>
      </c>
      <c r="U12" s="221">
        <v>0</v>
      </c>
      <c r="V12" s="221">
        <f>ROUND(E12*U12,2)</f>
        <v>0</v>
      </c>
      <c r="W12" s="221"/>
      <c r="X12" s="221" t="s">
        <v>179</v>
      </c>
      <c r="Y12" s="221" t="s">
        <v>180</v>
      </c>
      <c r="Z12" s="210"/>
      <c r="AA12" s="210"/>
      <c r="AB12" s="210"/>
      <c r="AC12" s="210"/>
      <c r="AD12" s="210"/>
      <c r="AE12" s="210"/>
      <c r="AF12" s="210"/>
      <c r="AG12" s="210" t="s">
        <v>451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55</v>
      </c>
      <c r="C13" s="258" t="s">
        <v>590</v>
      </c>
      <c r="D13" s="245" t="s">
        <v>586</v>
      </c>
      <c r="E13" s="246">
        <v>7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267</v>
      </c>
      <c r="T13" s="249" t="s">
        <v>268</v>
      </c>
      <c r="U13" s="221">
        <v>0</v>
      </c>
      <c r="V13" s="221">
        <f>ROUND(E13*U13,2)</f>
        <v>0</v>
      </c>
      <c r="W13" s="221"/>
      <c r="X13" s="221" t="s">
        <v>179</v>
      </c>
      <c r="Y13" s="221" t="s">
        <v>180</v>
      </c>
      <c r="Z13" s="210"/>
      <c r="AA13" s="210"/>
      <c r="AB13" s="210"/>
      <c r="AC13" s="210"/>
      <c r="AD13" s="210"/>
      <c r="AE13" s="210"/>
      <c r="AF13" s="210"/>
      <c r="AG13" s="210" t="s">
        <v>451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95</v>
      </c>
      <c r="C14" s="258" t="s">
        <v>591</v>
      </c>
      <c r="D14" s="245" t="s">
        <v>586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267</v>
      </c>
      <c r="T14" s="249" t="s">
        <v>268</v>
      </c>
      <c r="U14" s="221">
        <v>0</v>
      </c>
      <c r="V14" s="221">
        <f>ROUND(E14*U14,2)</f>
        <v>0</v>
      </c>
      <c r="W14" s="221"/>
      <c r="X14" s="221" t="s">
        <v>179</v>
      </c>
      <c r="Y14" s="221" t="s">
        <v>180</v>
      </c>
      <c r="Z14" s="210"/>
      <c r="AA14" s="210"/>
      <c r="AB14" s="210"/>
      <c r="AC14" s="210"/>
      <c r="AD14" s="210"/>
      <c r="AE14" s="210"/>
      <c r="AF14" s="210"/>
      <c r="AG14" s="210" t="s">
        <v>451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592</v>
      </c>
      <c r="C15" s="258" t="s">
        <v>593</v>
      </c>
      <c r="D15" s="245" t="s">
        <v>231</v>
      </c>
      <c r="E15" s="246">
        <v>27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267</v>
      </c>
      <c r="T15" s="249" t="s">
        <v>268</v>
      </c>
      <c r="U15" s="221">
        <v>0</v>
      </c>
      <c r="V15" s="221">
        <f>ROUND(E15*U15,2)</f>
        <v>0</v>
      </c>
      <c r="W15" s="221"/>
      <c r="X15" s="221" t="s">
        <v>179</v>
      </c>
      <c r="Y15" s="221" t="s">
        <v>180</v>
      </c>
      <c r="Z15" s="210"/>
      <c r="AA15" s="210"/>
      <c r="AB15" s="210"/>
      <c r="AC15" s="210"/>
      <c r="AD15" s="210"/>
      <c r="AE15" s="210"/>
      <c r="AF15" s="210"/>
      <c r="AG15" s="210" t="s">
        <v>451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3">
        <v>8</v>
      </c>
      <c r="B16" s="244" t="s">
        <v>594</v>
      </c>
      <c r="C16" s="258" t="s">
        <v>595</v>
      </c>
      <c r="D16" s="245" t="s">
        <v>231</v>
      </c>
      <c r="E16" s="246">
        <v>9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267</v>
      </c>
      <c r="T16" s="249" t="s">
        <v>268</v>
      </c>
      <c r="U16" s="221">
        <v>0</v>
      </c>
      <c r="V16" s="221">
        <f>ROUND(E16*U16,2)</f>
        <v>0</v>
      </c>
      <c r="W16" s="221"/>
      <c r="X16" s="221" t="s">
        <v>179</v>
      </c>
      <c r="Y16" s="221" t="s">
        <v>180</v>
      </c>
      <c r="Z16" s="210"/>
      <c r="AA16" s="210"/>
      <c r="AB16" s="210"/>
      <c r="AC16" s="210"/>
      <c r="AD16" s="210"/>
      <c r="AE16" s="210"/>
      <c r="AF16" s="210"/>
      <c r="AG16" s="210" t="s">
        <v>451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105</v>
      </c>
      <c r="C17" s="258" t="s">
        <v>596</v>
      </c>
      <c r="D17" s="245" t="s">
        <v>231</v>
      </c>
      <c r="E17" s="246">
        <v>20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267</v>
      </c>
      <c r="T17" s="249" t="s">
        <v>268</v>
      </c>
      <c r="U17" s="221">
        <v>0</v>
      </c>
      <c r="V17" s="221">
        <f>ROUND(E17*U17,2)</f>
        <v>0</v>
      </c>
      <c r="W17" s="221"/>
      <c r="X17" s="221" t="s">
        <v>179</v>
      </c>
      <c r="Y17" s="221" t="s">
        <v>180</v>
      </c>
      <c r="Z17" s="210"/>
      <c r="AA17" s="210"/>
      <c r="AB17" s="210"/>
      <c r="AC17" s="210"/>
      <c r="AD17" s="210"/>
      <c r="AE17" s="210"/>
      <c r="AF17" s="210"/>
      <c r="AG17" s="210" t="s">
        <v>451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3">
        <v>10</v>
      </c>
      <c r="B18" s="244" t="s">
        <v>597</v>
      </c>
      <c r="C18" s="258" t="s">
        <v>598</v>
      </c>
      <c r="D18" s="245" t="s">
        <v>216</v>
      </c>
      <c r="E18" s="246">
        <v>3.9600000000000003E-2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267</v>
      </c>
      <c r="T18" s="249" t="s">
        <v>268</v>
      </c>
      <c r="U18" s="221">
        <v>0</v>
      </c>
      <c r="V18" s="221">
        <f>ROUND(E18*U18,2)</f>
        <v>0</v>
      </c>
      <c r="W18" s="221"/>
      <c r="X18" s="221" t="s">
        <v>469</v>
      </c>
      <c r="Y18" s="221" t="s">
        <v>180</v>
      </c>
      <c r="Z18" s="210"/>
      <c r="AA18" s="210"/>
      <c r="AB18" s="210"/>
      <c r="AC18" s="210"/>
      <c r="AD18" s="210"/>
      <c r="AE18" s="210"/>
      <c r="AF18" s="210"/>
      <c r="AG18" s="210" t="s">
        <v>599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6" t="s">
        <v>171</v>
      </c>
      <c r="B19" s="227" t="s">
        <v>119</v>
      </c>
      <c r="C19" s="253" t="s">
        <v>120</v>
      </c>
      <c r="D19" s="228"/>
      <c r="E19" s="229"/>
      <c r="F19" s="230"/>
      <c r="G19" s="230">
        <f>SUMIF(AG20:AG38,"&lt;&gt;NOR",G20:G38)</f>
        <v>0</v>
      </c>
      <c r="H19" s="230"/>
      <c r="I19" s="230">
        <f>SUM(I20:I38)</f>
        <v>0</v>
      </c>
      <c r="J19" s="230"/>
      <c r="K19" s="230">
        <f>SUM(K20:K38)</f>
        <v>0</v>
      </c>
      <c r="L19" s="230"/>
      <c r="M19" s="230">
        <f>SUM(M20:M38)</f>
        <v>0</v>
      </c>
      <c r="N19" s="229"/>
      <c r="O19" s="229">
        <f>SUM(O20:O38)</f>
        <v>0</v>
      </c>
      <c r="P19" s="229"/>
      <c r="Q19" s="229">
        <f>SUM(Q20:Q38)</f>
        <v>0</v>
      </c>
      <c r="R19" s="230"/>
      <c r="S19" s="230"/>
      <c r="T19" s="231"/>
      <c r="U19" s="225"/>
      <c r="V19" s="225">
        <f>SUM(V20:V38)</f>
        <v>0</v>
      </c>
      <c r="W19" s="225"/>
      <c r="X19" s="225"/>
      <c r="Y19" s="225"/>
      <c r="AG19" t="s">
        <v>172</v>
      </c>
    </row>
    <row r="20" spans="1:60" outlineLevel="1" x14ac:dyDescent="0.2">
      <c r="A20" s="243">
        <v>11</v>
      </c>
      <c r="B20" s="244" t="s">
        <v>600</v>
      </c>
      <c r="C20" s="258" t="s">
        <v>601</v>
      </c>
      <c r="D20" s="245" t="s">
        <v>586</v>
      </c>
      <c r="E20" s="246">
        <v>10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267</v>
      </c>
      <c r="T20" s="249" t="s">
        <v>268</v>
      </c>
      <c r="U20" s="221">
        <v>0</v>
      </c>
      <c r="V20" s="221">
        <f>ROUND(E20*U20,2)</f>
        <v>0</v>
      </c>
      <c r="W20" s="221"/>
      <c r="X20" s="221" t="s">
        <v>179</v>
      </c>
      <c r="Y20" s="221" t="s">
        <v>180</v>
      </c>
      <c r="Z20" s="210"/>
      <c r="AA20" s="210"/>
      <c r="AB20" s="210"/>
      <c r="AC20" s="210"/>
      <c r="AD20" s="210"/>
      <c r="AE20" s="210"/>
      <c r="AF20" s="210"/>
      <c r="AG20" s="210" t="s">
        <v>451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12</v>
      </c>
      <c r="B21" s="244" t="s">
        <v>602</v>
      </c>
      <c r="C21" s="258" t="s">
        <v>603</v>
      </c>
      <c r="D21" s="245" t="s">
        <v>231</v>
      </c>
      <c r="E21" s="246">
        <v>28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267</v>
      </c>
      <c r="T21" s="249" t="s">
        <v>268</v>
      </c>
      <c r="U21" s="221">
        <v>0</v>
      </c>
      <c r="V21" s="221">
        <f>ROUND(E21*U21,2)</f>
        <v>0</v>
      </c>
      <c r="W21" s="221"/>
      <c r="X21" s="221" t="s">
        <v>179</v>
      </c>
      <c r="Y21" s="221" t="s">
        <v>180</v>
      </c>
      <c r="Z21" s="210"/>
      <c r="AA21" s="210"/>
      <c r="AB21" s="210"/>
      <c r="AC21" s="210"/>
      <c r="AD21" s="210"/>
      <c r="AE21" s="210"/>
      <c r="AF21" s="210"/>
      <c r="AG21" s="210" t="s">
        <v>451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13</v>
      </c>
      <c r="B22" s="244" t="s">
        <v>604</v>
      </c>
      <c r="C22" s="258" t="s">
        <v>605</v>
      </c>
      <c r="D22" s="245" t="s">
        <v>231</v>
      </c>
      <c r="E22" s="246">
        <v>38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267</v>
      </c>
      <c r="T22" s="249" t="s">
        <v>268</v>
      </c>
      <c r="U22" s="221">
        <v>0</v>
      </c>
      <c r="V22" s="221">
        <f>ROUND(E22*U22,2)</f>
        <v>0</v>
      </c>
      <c r="W22" s="221"/>
      <c r="X22" s="221" t="s">
        <v>179</v>
      </c>
      <c r="Y22" s="221" t="s">
        <v>180</v>
      </c>
      <c r="Z22" s="210"/>
      <c r="AA22" s="210"/>
      <c r="AB22" s="210"/>
      <c r="AC22" s="210"/>
      <c r="AD22" s="210"/>
      <c r="AE22" s="210"/>
      <c r="AF22" s="210"/>
      <c r="AG22" s="210" t="s">
        <v>451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14</v>
      </c>
      <c r="B23" s="244" t="s">
        <v>606</v>
      </c>
      <c r="C23" s="258" t="s">
        <v>607</v>
      </c>
      <c r="D23" s="245" t="s">
        <v>231</v>
      </c>
      <c r="E23" s="246">
        <v>14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267</v>
      </c>
      <c r="T23" s="249" t="s">
        <v>268</v>
      </c>
      <c r="U23" s="221">
        <v>0</v>
      </c>
      <c r="V23" s="221">
        <f>ROUND(E23*U23,2)</f>
        <v>0</v>
      </c>
      <c r="W23" s="221"/>
      <c r="X23" s="221" t="s">
        <v>179</v>
      </c>
      <c r="Y23" s="221" t="s">
        <v>180</v>
      </c>
      <c r="Z23" s="210"/>
      <c r="AA23" s="210"/>
      <c r="AB23" s="210"/>
      <c r="AC23" s="210"/>
      <c r="AD23" s="210"/>
      <c r="AE23" s="210"/>
      <c r="AF23" s="210"/>
      <c r="AG23" s="210" t="s">
        <v>451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3">
        <v>15</v>
      </c>
      <c r="B24" s="244" t="s">
        <v>608</v>
      </c>
      <c r="C24" s="258" t="s">
        <v>609</v>
      </c>
      <c r="D24" s="245" t="s">
        <v>231</v>
      </c>
      <c r="E24" s="246">
        <v>80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267</v>
      </c>
      <c r="T24" s="249" t="s">
        <v>268</v>
      </c>
      <c r="U24" s="221">
        <v>0</v>
      </c>
      <c r="V24" s="221">
        <f>ROUND(E24*U24,2)</f>
        <v>0</v>
      </c>
      <c r="W24" s="221"/>
      <c r="X24" s="221" t="s">
        <v>179</v>
      </c>
      <c r="Y24" s="221" t="s">
        <v>180</v>
      </c>
      <c r="Z24" s="210"/>
      <c r="AA24" s="210"/>
      <c r="AB24" s="210"/>
      <c r="AC24" s="210"/>
      <c r="AD24" s="210"/>
      <c r="AE24" s="210"/>
      <c r="AF24" s="210"/>
      <c r="AG24" s="210" t="s">
        <v>451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3">
        <v>16</v>
      </c>
      <c r="B25" s="244" t="s">
        <v>610</v>
      </c>
      <c r="C25" s="258" t="s">
        <v>611</v>
      </c>
      <c r="D25" s="245" t="s">
        <v>231</v>
      </c>
      <c r="E25" s="246">
        <v>18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267</v>
      </c>
      <c r="T25" s="249" t="s">
        <v>268</v>
      </c>
      <c r="U25" s="221">
        <v>0</v>
      </c>
      <c r="V25" s="221">
        <f>ROUND(E25*U25,2)</f>
        <v>0</v>
      </c>
      <c r="W25" s="221"/>
      <c r="X25" s="221" t="s">
        <v>179</v>
      </c>
      <c r="Y25" s="221" t="s">
        <v>180</v>
      </c>
      <c r="Z25" s="210"/>
      <c r="AA25" s="210"/>
      <c r="AB25" s="210"/>
      <c r="AC25" s="210"/>
      <c r="AD25" s="210"/>
      <c r="AE25" s="210"/>
      <c r="AF25" s="210"/>
      <c r="AG25" s="210" t="s">
        <v>451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17</v>
      </c>
      <c r="B26" s="244" t="s">
        <v>612</v>
      </c>
      <c r="C26" s="258" t="s">
        <v>613</v>
      </c>
      <c r="D26" s="245" t="s">
        <v>231</v>
      </c>
      <c r="E26" s="246">
        <v>80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267</v>
      </c>
      <c r="T26" s="249" t="s">
        <v>268</v>
      </c>
      <c r="U26" s="221">
        <v>0</v>
      </c>
      <c r="V26" s="221">
        <f>ROUND(E26*U26,2)</f>
        <v>0</v>
      </c>
      <c r="W26" s="221"/>
      <c r="X26" s="221" t="s">
        <v>179</v>
      </c>
      <c r="Y26" s="221" t="s">
        <v>180</v>
      </c>
      <c r="Z26" s="210"/>
      <c r="AA26" s="210"/>
      <c r="AB26" s="210"/>
      <c r="AC26" s="210"/>
      <c r="AD26" s="210"/>
      <c r="AE26" s="210"/>
      <c r="AF26" s="210"/>
      <c r="AG26" s="210" t="s">
        <v>451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18</v>
      </c>
      <c r="B27" s="244" t="s">
        <v>614</v>
      </c>
      <c r="C27" s="258" t="s">
        <v>615</v>
      </c>
      <c r="D27" s="245" t="s">
        <v>231</v>
      </c>
      <c r="E27" s="246">
        <v>80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267</v>
      </c>
      <c r="T27" s="249" t="s">
        <v>268</v>
      </c>
      <c r="U27" s="221">
        <v>0</v>
      </c>
      <c r="V27" s="221">
        <f>ROUND(E27*U27,2)</f>
        <v>0</v>
      </c>
      <c r="W27" s="221"/>
      <c r="X27" s="221" t="s">
        <v>179</v>
      </c>
      <c r="Y27" s="221" t="s">
        <v>180</v>
      </c>
      <c r="Z27" s="210"/>
      <c r="AA27" s="210"/>
      <c r="AB27" s="210"/>
      <c r="AC27" s="210"/>
      <c r="AD27" s="210"/>
      <c r="AE27" s="210"/>
      <c r="AF27" s="210"/>
      <c r="AG27" s="210" t="s">
        <v>451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19</v>
      </c>
      <c r="B28" s="244" t="s">
        <v>616</v>
      </c>
      <c r="C28" s="258" t="s">
        <v>617</v>
      </c>
      <c r="D28" s="245" t="s">
        <v>0</v>
      </c>
      <c r="E28" s="246">
        <v>1.02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267</v>
      </c>
      <c r="T28" s="249" t="s">
        <v>268</v>
      </c>
      <c r="U28" s="221">
        <v>0</v>
      </c>
      <c r="V28" s="221">
        <f>ROUND(E28*U28,2)</f>
        <v>0</v>
      </c>
      <c r="W28" s="221"/>
      <c r="X28" s="221" t="s">
        <v>179</v>
      </c>
      <c r="Y28" s="221" t="s">
        <v>180</v>
      </c>
      <c r="Z28" s="210"/>
      <c r="AA28" s="210"/>
      <c r="AB28" s="210"/>
      <c r="AC28" s="210"/>
      <c r="AD28" s="210"/>
      <c r="AE28" s="210"/>
      <c r="AF28" s="210"/>
      <c r="AG28" s="210" t="s">
        <v>451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20</v>
      </c>
      <c r="B29" s="244" t="s">
        <v>618</v>
      </c>
      <c r="C29" s="258" t="s">
        <v>619</v>
      </c>
      <c r="D29" s="245" t="s">
        <v>231</v>
      </c>
      <c r="E29" s="246">
        <v>60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267</v>
      </c>
      <c r="T29" s="249" t="s">
        <v>268</v>
      </c>
      <c r="U29" s="221">
        <v>0</v>
      </c>
      <c r="V29" s="221">
        <f>ROUND(E29*U29,2)</f>
        <v>0</v>
      </c>
      <c r="W29" s="221"/>
      <c r="X29" s="221" t="s">
        <v>179</v>
      </c>
      <c r="Y29" s="221" t="s">
        <v>180</v>
      </c>
      <c r="Z29" s="210"/>
      <c r="AA29" s="210"/>
      <c r="AB29" s="210"/>
      <c r="AC29" s="210"/>
      <c r="AD29" s="210"/>
      <c r="AE29" s="210"/>
      <c r="AF29" s="210"/>
      <c r="AG29" s="210" t="s">
        <v>451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21</v>
      </c>
      <c r="B30" s="244" t="s">
        <v>620</v>
      </c>
      <c r="C30" s="258" t="s">
        <v>621</v>
      </c>
      <c r="D30" s="245" t="s">
        <v>461</v>
      </c>
      <c r="E30" s="246">
        <v>80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267</v>
      </c>
      <c r="T30" s="249" t="s">
        <v>268</v>
      </c>
      <c r="U30" s="221">
        <v>0</v>
      </c>
      <c r="V30" s="221">
        <f>ROUND(E30*U30,2)</f>
        <v>0</v>
      </c>
      <c r="W30" s="221"/>
      <c r="X30" s="221" t="s">
        <v>469</v>
      </c>
      <c r="Y30" s="221" t="s">
        <v>180</v>
      </c>
      <c r="Z30" s="210"/>
      <c r="AA30" s="210"/>
      <c r="AB30" s="210"/>
      <c r="AC30" s="210"/>
      <c r="AD30" s="210"/>
      <c r="AE30" s="210"/>
      <c r="AF30" s="210"/>
      <c r="AG30" s="210" t="s">
        <v>599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22</v>
      </c>
      <c r="B31" s="244" t="s">
        <v>622</v>
      </c>
      <c r="C31" s="258" t="s">
        <v>623</v>
      </c>
      <c r="D31" s="245" t="s">
        <v>586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267</v>
      </c>
      <c r="T31" s="249" t="s">
        <v>268</v>
      </c>
      <c r="U31" s="221">
        <v>0</v>
      </c>
      <c r="V31" s="221">
        <f>ROUND(E31*U31,2)</f>
        <v>0</v>
      </c>
      <c r="W31" s="221"/>
      <c r="X31" s="221" t="s">
        <v>469</v>
      </c>
      <c r="Y31" s="221" t="s">
        <v>180</v>
      </c>
      <c r="Z31" s="210"/>
      <c r="AA31" s="210"/>
      <c r="AB31" s="210"/>
      <c r="AC31" s="210"/>
      <c r="AD31" s="210"/>
      <c r="AE31" s="210"/>
      <c r="AF31" s="210"/>
      <c r="AG31" s="210" t="s">
        <v>599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23</v>
      </c>
      <c r="B32" s="244" t="s">
        <v>624</v>
      </c>
      <c r="C32" s="258" t="s">
        <v>625</v>
      </c>
      <c r="D32" s="245" t="s">
        <v>626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267</v>
      </c>
      <c r="T32" s="249" t="s">
        <v>268</v>
      </c>
      <c r="U32" s="221">
        <v>0</v>
      </c>
      <c r="V32" s="221">
        <f>ROUND(E32*U32,2)</f>
        <v>0</v>
      </c>
      <c r="W32" s="221"/>
      <c r="X32" s="221" t="s">
        <v>469</v>
      </c>
      <c r="Y32" s="221" t="s">
        <v>180</v>
      </c>
      <c r="Z32" s="210"/>
      <c r="AA32" s="210"/>
      <c r="AB32" s="210"/>
      <c r="AC32" s="210"/>
      <c r="AD32" s="210"/>
      <c r="AE32" s="210"/>
      <c r="AF32" s="210"/>
      <c r="AG32" s="210" t="s">
        <v>599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24</v>
      </c>
      <c r="B33" s="244" t="s">
        <v>627</v>
      </c>
      <c r="C33" s="258" t="s">
        <v>628</v>
      </c>
      <c r="D33" s="245" t="s">
        <v>586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267</v>
      </c>
      <c r="T33" s="249" t="s">
        <v>268</v>
      </c>
      <c r="U33" s="221">
        <v>0</v>
      </c>
      <c r="V33" s="221">
        <f>ROUND(E33*U33,2)</f>
        <v>0</v>
      </c>
      <c r="W33" s="221"/>
      <c r="X33" s="221" t="s">
        <v>469</v>
      </c>
      <c r="Y33" s="221" t="s">
        <v>180</v>
      </c>
      <c r="Z33" s="210"/>
      <c r="AA33" s="210"/>
      <c r="AB33" s="210"/>
      <c r="AC33" s="210"/>
      <c r="AD33" s="210"/>
      <c r="AE33" s="210"/>
      <c r="AF33" s="210"/>
      <c r="AG33" s="210" t="s">
        <v>599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25</v>
      </c>
      <c r="B34" s="244" t="s">
        <v>629</v>
      </c>
      <c r="C34" s="258" t="s">
        <v>630</v>
      </c>
      <c r="D34" s="245" t="s">
        <v>586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267</v>
      </c>
      <c r="T34" s="249" t="s">
        <v>268</v>
      </c>
      <c r="U34" s="221">
        <v>0</v>
      </c>
      <c r="V34" s="221">
        <f>ROUND(E34*U34,2)</f>
        <v>0</v>
      </c>
      <c r="W34" s="221"/>
      <c r="X34" s="221" t="s">
        <v>469</v>
      </c>
      <c r="Y34" s="221" t="s">
        <v>180</v>
      </c>
      <c r="Z34" s="210"/>
      <c r="AA34" s="210"/>
      <c r="AB34" s="210"/>
      <c r="AC34" s="210"/>
      <c r="AD34" s="210"/>
      <c r="AE34" s="210"/>
      <c r="AF34" s="210"/>
      <c r="AG34" s="210" t="s">
        <v>599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26</v>
      </c>
      <c r="B35" s="244" t="s">
        <v>631</v>
      </c>
      <c r="C35" s="258" t="s">
        <v>632</v>
      </c>
      <c r="D35" s="245" t="s">
        <v>586</v>
      </c>
      <c r="E35" s="246">
        <v>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267</v>
      </c>
      <c r="T35" s="249" t="s">
        <v>268</v>
      </c>
      <c r="U35" s="221">
        <v>0</v>
      </c>
      <c r="V35" s="221">
        <f>ROUND(E35*U35,2)</f>
        <v>0</v>
      </c>
      <c r="W35" s="221"/>
      <c r="X35" s="221" t="s">
        <v>469</v>
      </c>
      <c r="Y35" s="221" t="s">
        <v>180</v>
      </c>
      <c r="Z35" s="210"/>
      <c r="AA35" s="210"/>
      <c r="AB35" s="210"/>
      <c r="AC35" s="210"/>
      <c r="AD35" s="210"/>
      <c r="AE35" s="210"/>
      <c r="AF35" s="210"/>
      <c r="AG35" s="210" t="s">
        <v>599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27</v>
      </c>
      <c r="B36" s="244" t="s">
        <v>633</v>
      </c>
      <c r="C36" s="258" t="s">
        <v>634</v>
      </c>
      <c r="D36" s="245" t="s">
        <v>586</v>
      </c>
      <c r="E36" s="246">
        <v>6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267</v>
      </c>
      <c r="T36" s="249" t="s">
        <v>268</v>
      </c>
      <c r="U36" s="221">
        <v>0</v>
      </c>
      <c r="V36" s="221">
        <f>ROUND(E36*U36,2)</f>
        <v>0</v>
      </c>
      <c r="W36" s="221"/>
      <c r="X36" s="221" t="s">
        <v>469</v>
      </c>
      <c r="Y36" s="221" t="s">
        <v>180</v>
      </c>
      <c r="Z36" s="210"/>
      <c r="AA36" s="210"/>
      <c r="AB36" s="210"/>
      <c r="AC36" s="210"/>
      <c r="AD36" s="210"/>
      <c r="AE36" s="210"/>
      <c r="AF36" s="210"/>
      <c r="AG36" s="210" t="s">
        <v>599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28</v>
      </c>
      <c r="B37" s="244" t="s">
        <v>635</v>
      </c>
      <c r="C37" s="258" t="s">
        <v>636</v>
      </c>
      <c r="D37" s="245" t="s">
        <v>586</v>
      </c>
      <c r="E37" s="246">
        <v>6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267</v>
      </c>
      <c r="T37" s="249" t="s">
        <v>268</v>
      </c>
      <c r="U37" s="221">
        <v>0</v>
      </c>
      <c r="V37" s="221">
        <f>ROUND(E37*U37,2)</f>
        <v>0</v>
      </c>
      <c r="W37" s="221"/>
      <c r="X37" s="221" t="s">
        <v>469</v>
      </c>
      <c r="Y37" s="221" t="s">
        <v>180</v>
      </c>
      <c r="Z37" s="210"/>
      <c r="AA37" s="210"/>
      <c r="AB37" s="210"/>
      <c r="AC37" s="210"/>
      <c r="AD37" s="210"/>
      <c r="AE37" s="210"/>
      <c r="AF37" s="210"/>
      <c r="AG37" s="210" t="s">
        <v>599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3">
        <v>29</v>
      </c>
      <c r="B38" s="244" t="s">
        <v>637</v>
      </c>
      <c r="C38" s="258" t="s">
        <v>638</v>
      </c>
      <c r="D38" s="245" t="s">
        <v>216</v>
      </c>
      <c r="E38" s="246">
        <v>0.40200000000000002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267</v>
      </c>
      <c r="T38" s="249" t="s">
        <v>268</v>
      </c>
      <c r="U38" s="221">
        <v>0</v>
      </c>
      <c r="V38" s="221">
        <f>ROUND(E38*U38,2)</f>
        <v>0</v>
      </c>
      <c r="W38" s="221"/>
      <c r="X38" s="221" t="s">
        <v>469</v>
      </c>
      <c r="Y38" s="221" t="s">
        <v>180</v>
      </c>
      <c r="Z38" s="210"/>
      <c r="AA38" s="210"/>
      <c r="AB38" s="210"/>
      <c r="AC38" s="210"/>
      <c r="AD38" s="210"/>
      <c r="AE38" s="210"/>
      <c r="AF38" s="210"/>
      <c r="AG38" s="210" t="s">
        <v>599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171</v>
      </c>
      <c r="B39" s="227" t="s">
        <v>121</v>
      </c>
      <c r="C39" s="253" t="s">
        <v>122</v>
      </c>
      <c r="D39" s="228"/>
      <c r="E39" s="229"/>
      <c r="F39" s="230"/>
      <c r="G39" s="230">
        <f>SUMIF(AG40:AG50,"&lt;&gt;NOR",G40:G50)</f>
        <v>0</v>
      </c>
      <c r="H39" s="230"/>
      <c r="I39" s="230">
        <f>SUM(I40:I50)</f>
        <v>0</v>
      </c>
      <c r="J39" s="230"/>
      <c r="K39" s="230">
        <f>SUM(K40:K50)</f>
        <v>0</v>
      </c>
      <c r="L39" s="230"/>
      <c r="M39" s="230">
        <f>SUM(M40:M50)</f>
        <v>0</v>
      </c>
      <c r="N39" s="229"/>
      <c r="O39" s="229">
        <f>SUM(O40:O50)</f>
        <v>0</v>
      </c>
      <c r="P39" s="229"/>
      <c r="Q39" s="229">
        <f>SUM(Q40:Q50)</f>
        <v>0</v>
      </c>
      <c r="R39" s="230"/>
      <c r="S39" s="230"/>
      <c r="T39" s="231"/>
      <c r="U39" s="225"/>
      <c r="V39" s="225">
        <f>SUM(V40:V50)</f>
        <v>0</v>
      </c>
      <c r="W39" s="225"/>
      <c r="X39" s="225"/>
      <c r="Y39" s="225"/>
      <c r="AG39" t="s">
        <v>172</v>
      </c>
    </row>
    <row r="40" spans="1:60" outlineLevel="1" x14ac:dyDescent="0.2">
      <c r="A40" s="243">
        <v>30</v>
      </c>
      <c r="B40" s="244" t="s">
        <v>639</v>
      </c>
      <c r="C40" s="258" t="s">
        <v>640</v>
      </c>
      <c r="D40" s="245" t="s">
        <v>540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267</v>
      </c>
      <c r="T40" s="249" t="s">
        <v>268</v>
      </c>
      <c r="U40" s="221">
        <v>0</v>
      </c>
      <c r="V40" s="221">
        <f>ROUND(E40*U40,2)</f>
        <v>0</v>
      </c>
      <c r="W40" s="221"/>
      <c r="X40" s="221" t="s">
        <v>179</v>
      </c>
      <c r="Y40" s="221" t="s">
        <v>180</v>
      </c>
      <c r="Z40" s="210"/>
      <c r="AA40" s="210"/>
      <c r="AB40" s="210"/>
      <c r="AC40" s="210"/>
      <c r="AD40" s="210"/>
      <c r="AE40" s="210"/>
      <c r="AF40" s="210"/>
      <c r="AG40" s="210" t="s">
        <v>451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31</v>
      </c>
      <c r="B41" s="244" t="s">
        <v>641</v>
      </c>
      <c r="C41" s="258" t="s">
        <v>642</v>
      </c>
      <c r="D41" s="245" t="s">
        <v>540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267</v>
      </c>
      <c r="T41" s="249" t="s">
        <v>268</v>
      </c>
      <c r="U41" s="221">
        <v>0</v>
      </c>
      <c r="V41" s="221">
        <f>ROUND(E41*U41,2)</f>
        <v>0</v>
      </c>
      <c r="W41" s="221"/>
      <c r="X41" s="221" t="s">
        <v>179</v>
      </c>
      <c r="Y41" s="221" t="s">
        <v>180</v>
      </c>
      <c r="Z41" s="210"/>
      <c r="AA41" s="210"/>
      <c r="AB41" s="210"/>
      <c r="AC41" s="210"/>
      <c r="AD41" s="210"/>
      <c r="AE41" s="210"/>
      <c r="AF41" s="210"/>
      <c r="AG41" s="210" t="s">
        <v>451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32</v>
      </c>
      <c r="B42" s="244" t="s">
        <v>643</v>
      </c>
      <c r="C42" s="258" t="s">
        <v>644</v>
      </c>
      <c r="D42" s="245" t="s">
        <v>0</v>
      </c>
      <c r="E42" s="246">
        <v>0.21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267</v>
      </c>
      <c r="T42" s="249" t="s">
        <v>268</v>
      </c>
      <c r="U42" s="221">
        <v>0</v>
      </c>
      <c r="V42" s="221">
        <f>ROUND(E42*U42,2)</f>
        <v>0</v>
      </c>
      <c r="W42" s="221"/>
      <c r="X42" s="221" t="s">
        <v>179</v>
      </c>
      <c r="Y42" s="221" t="s">
        <v>180</v>
      </c>
      <c r="Z42" s="210"/>
      <c r="AA42" s="210"/>
      <c r="AB42" s="210"/>
      <c r="AC42" s="210"/>
      <c r="AD42" s="210"/>
      <c r="AE42" s="210"/>
      <c r="AF42" s="210"/>
      <c r="AG42" s="210" t="s">
        <v>451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33</v>
      </c>
      <c r="B43" s="244" t="s">
        <v>645</v>
      </c>
      <c r="C43" s="258" t="s">
        <v>646</v>
      </c>
      <c r="D43" s="245" t="s">
        <v>540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267</v>
      </c>
      <c r="T43" s="249" t="s">
        <v>268</v>
      </c>
      <c r="U43" s="221">
        <v>0</v>
      </c>
      <c r="V43" s="221">
        <f>ROUND(E43*U43,2)</f>
        <v>0</v>
      </c>
      <c r="W43" s="221"/>
      <c r="X43" s="221" t="s">
        <v>179</v>
      </c>
      <c r="Y43" s="221" t="s">
        <v>180</v>
      </c>
      <c r="Z43" s="210"/>
      <c r="AA43" s="210"/>
      <c r="AB43" s="210"/>
      <c r="AC43" s="210"/>
      <c r="AD43" s="210"/>
      <c r="AE43" s="210"/>
      <c r="AF43" s="210"/>
      <c r="AG43" s="210" t="s">
        <v>451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34</v>
      </c>
      <c r="B44" s="244" t="s">
        <v>647</v>
      </c>
      <c r="C44" s="258" t="s">
        <v>648</v>
      </c>
      <c r="D44" s="245" t="s">
        <v>540</v>
      </c>
      <c r="E44" s="246">
        <v>2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267</v>
      </c>
      <c r="T44" s="249" t="s">
        <v>268</v>
      </c>
      <c r="U44" s="221">
        <v>0</v>
      </c>
      <c r="V44" s="221">
        <f>ROUND(E44*U44,2)</f>
        <v>0</v>
      </c>
      <c r="W44" s="221"/>
      <c r="X44" s="221" t="s">
        <v>179</v>
      </c>
      <c r="Y44" s="221" t="s">
        <v>180</v>
      </c>
      <c r="Z44" s="210"/>
      <c r="AA44" s="210"/>
      <c r="AB44" s="210"/>
      <c r="AC44" s="210"/>
      <c r="AD44" s="210"/>
      <c r="AE44" s="210"/>
      <c r="AF44" s="210"/>
      <c r="AG44" s="210" t="s">
        <v>451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35</v>
      </c>
      <c r="B45" s="244" t="s">
        <v>649</v>
      </c>
      <c r="C45" s="258" t="s">
        <v>650</v>
      </c>
      <c r="D45" s="245" t="s">
        <v>540</v>
      </c>
      <c r="E45" s="246">
        <v>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267</v>
      </c>
      <c r="T45" s="249" t="s">
        <v>268</v>
      </c>
      <c r="U45" s="221">
        <v>0</v>
      </c>
      <c r="V45" s="221">
        <f>ROUND(E45*U45,2)</f>
        <v>0</v>
      </c>
      <c r="W45" s="221"/>
      <c r="X45" s="221" t="s">
        <v>179</v>
      </c>
      <c r="Y45" s="221" t="s">
        <v>180</v>
      </c>
      <c r="Z45" s="210"/>
      <c r="AA45" s="210"/>
      <c r="AB45" s="210"/>
      <c r="AC45" s="210"/>
      <c r="AD45" s="210"/>
      <c r="AE45" s="210"/>
      <c r="AF45" s="210"/>
      <c r="AG45" s="210" t="s">
        <v>451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36</v>
      </c>
      <c r="B46" s="244" t="s">
        <v>651</v>
      </c>
      <c r="C46" s="258" t="s">
        <v>652</v>
      </c>
      <c r="D46" s="245" t="s">
        <v>586</v>
      </c>
      <c r="E46" s="246">
        <v>6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267</v>
      </c>
      <c r="T46" s="249" t="s">
        <v>268</v>
      </c>
      <c r="U46" s="221">
        <v>0</v>
      </c>
      <c r="V46" s="221">
        <f>ROUND(E46*U46,2)</f>
        <v>0</v>
      </c>
      <c r="W46" s="221"/>
      <c r="X46" s="221" t="s">
        <v>179</v>
      </c>
      <c r="Y46" s="221" t="s">
        <v>180</v>
      </c>
      <c r="Z46" s="210"/>
      <c r="AA46" s="210"/>
      <c r="AB46" s="210"/>
      <c r="AC46" s="210"/>
      <c r="AD46" s="210"/>
      <c r="AE46" s="210"/>
      <c r="AF46" s="210"/>
      <c r="AG46" s="210" t="s">
        <v>451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37</v>
      </c>
      <c r="B47" s="244" t="s">
        <v>653</v>
      </c>
      <c r="C47" s="258" t="s">
        <v>654</v>
      </c>
      <c r="D47" s="245" t="s">
        <v>540</v>
      </c>
      <c r="E47" s="246">
        <v>1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267</v>
      </c>
      <c r="T47" s="249" t="s">
        <v>268</v>
      </c>
      <c r="U47" s="221">
        <v>0</v>
      </c>
      <c r="V47" s="221">
        <f>ROUND(E47*U47,2)</f>
        <v>0</v>
      </c>
      <c r="W47" s="221"/>
      <c r="X47" s="221" t="s">
        <v>179</v>
      </c>
      <c r="Y47" s="221" t="s">
        <v>180</v>
      </c>
      <c r="Z47" s="210"/>
      <c r="AA47" s="210"/>
      <c r="AB47" s="210"/>
      <c r="AC47" s="210"/>
      <c r="AD47" s="210"/>
      <c r="AE47" s="210"/>
      <c r="AF47" s="210"/>
      <c r="AG47" s="210" t="s">
        <v>451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38</v>
      </c>
      <c r="B48" s="244" t="s">
        <v>655</v>
      </c>
      <c r="C48" s="258" t="s">
        <v>656</v>
      </c>
      <c r="D48" s="245" t="s">
        <v>586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267</v>
      </c>
      <c r="T48" s="249" t="s">
        <v>268</v>
      </c>
      <c r="U48" s="221">
        <v>0</v>
      </c>
      <c r="V48" s="221">
        <f>ROUND(E48*U48,2)</f>
        <v>0</v>
      </c>
      <c r="W48" s="221"/>
      <c r="X48" s="221" t="s">
        <v>469</v>
      </c>
      <c r="Y48" s="221" t="s">
        <v>180</v>
      </c>
      <c r="Z48" s="210"/>
      <c r="AA48" s="210"/>
      <c r="AB48" s="210"/>
      <c r="AC48" s="210"/>
      <c r="AD48" s="210"/>
      <c r="AE48" s="210"/>
      <c r="AF48" s="210"/>
      <c r="AG48" s="210" t="s">
        <v>599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39</v>
      </c>
      <c r="B49" s="244" t="s">
        <v>657</v>
      </c>
      <c r="C49" s="258" t="s">
        <v>658</v>
      </c>
      <c r="D49" s="245" t="s">
        <v>586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267</v>
      </c>
      <c r="T49" s="249" t="s">
        <v>268</v>
      </c>
      <c r="U49" s="221">
        <v>0</v>
      </c>
      <c r="V49" s="221">
        <f>ROUND(E49*U49,2)</f>
        <v>0</v>
      </c>
      <c r="W49" s="221"/>
      <c r="X49" s="221" t="s">
        <v>469</v>
      </c>
      <c r="Y49" s="221" t="s">
        <v>180</v>
      </c>
      <c r="Z49" s="210"/>
      <c r="AA49" s="210"/>
      <c r="AB49" s="210"/>
      <c r="AC49" s="210"/>
      <c r="AD49" s="210"/>
      <c r="AE49" s="210"/>
      <c r="AF49" s="210"/>
      <c r="AG49" s="210" t="s">
        <v>599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3">
        <v>40</v>
      </c>
      <c r="B50" s="234" t="s">
        <v>659</v>
      </c>
      <c r="C50" s="254" t="s">
        <v>660</v>
      </c>
      <c r="D50" s="235" t="s">
        <v>216</v>
      </c>
      <c r="E50" s="236">
        <v>0.13580999999999999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8"/>
      <c r="S50" s="238" t="s">
        <v>267</v>
      </c>
      <c r="T50" s="239" t="s">
        <v>268</v>
      </c>
      <c r="U50" s="221">
        <v>0</v>
      </c>
      <c r="V50" s="221">
        <f>ROUND(E50*U50,2)</f>
        <v>0</v>
      </c>
      <c r="W50" s="221"/>
      <c r="X50" s="221" t="s">
        <v>469</v>
      </c>
      <c r="Y50" s="221" t="s">
        <v>180</v>
      </c>
      <c r="Z50" s="210"/>
      <c r="AA50" s="210"/>
      <c r="AB50" s="210"/>
      <c r="AC50" s="210"/>
      <c r="AD50" s="210"/>
      <c r="AE50" s="210"/>
      <c r="AF50" s="210"/>
      <c r="AG50" s="210" t="s">
        <v>599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6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157</v>
      </c>
    </row>
    <row r="52" spans="1:60" x14ac:dyDescent="0.2">
      <c r="A52" s="213"/>
      <c r="B52" s="214" t="s">
        <v>29</v>
      </c>
      <c r="C52" s="263"/>
      <c r="D52" s="215"/>
      <c r="E52" s="216"/>
      <c r="F52" s="216"/>
      <c r="G52" s="232">
        <f>G8+G19+G39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582</v>
      </c>
    </row>
    <row r="53" spans="1:60" x14ac:dyDescent="0.2">
      <c r="C53" s="264"/>
      <c r="D53" s="10"/>
      <c r="AG53" t="s">
        <v>584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lUZ34GbfR/xfaFlcYfFvhKFHfZHtISmuPHzjYUd3ycVQqyfR2lnHnyXv3Btbll9GzmBFcXfxGbdPG3tPOBDw==" saltValue="vyNHLLUFFWl1r3lTOWSe0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B7A9-FA44-4074-990C-6329FA3C22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144</v>
      </c>
      <c r="B1" s="195"/>
      <c r="C1" s="195"/>
      <c r="D1" s="195"/>
      <c r="E1" s="195"/>
      <c r="F1" s="195"/>
      <c r="G1" s="195"/>
      <c r="AG1" t="s">
        <v>145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  <c r="Y6" s="209" t="s">
        <v>170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171</v>
      </c>
      <c r="B8" s="227" t="s">
        <v>71</v>
      </c>
      <c r="C8" s="253" t="s">
        <v>72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172</v>
      </c>
    </row>
    <row r="9" spans="1:60" outlineLevel="1" x14ac:dyDescent="0.2">
      <c r="A9" s="243">
        <v>1</v>
      </c>
      <c r="B9" s="244" t="s">
        <v>661</v>
      </c>
      <c r="C9" s="258" t="s">
        <v>662</v>
      </c>
      <c r="D9" s="245" t="s">
        <v>326</v>
      </c>
      <c r="E9" s="246">
        <v>20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267</v>
      </c>
      <c r="T9" s="249" t="s">
        <v>268</v>
      </c>
      <c r="U9" s="221">
        <v>0</v>
      </c>
      <c r="V9" s="221">
        <f>ROUND(E9*U9,2)</f>
        <v>0</v>
      </c>
      <c r="W9" s="221"/>
      <c r="X9" s="221" t="s">
        <v>179</v>
      </c>
      <c r="Y9" s="221" t="s">
        <v>180</v>
      </c>
      <c r="Z9" s="210"/>
      <c r="AA9" s="210"/>
      <c r="AB9" s="210"/>
      <c r="AC9" s="210"/>
      <c r="AD9" s="210"/>
      <c r="AE9" s="210"/>
      <c r="AF9" s="210"/>
      <c r="AG9" s="210" t="s">
        <v>188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663</v>
      </c>
      <c r="C10" s="258" t="s">
        <v>664</v>
      </c>
      <c r="D10" s="245" t="s">
        <v>326</v>
      </c>
      <c r="E10" s="246">
        <v>16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267</v>
      </c>
      <c r="T10" s="249" t="s">
        <v>268</v>
      </c>
      <c r="U10" s="221">
        <v>0</v>
      </c>
      <c r="V10" s="221">
        <f>ROUND(E10*U10,2)</f>
        <v>0</v>
      </c>
      <c r="W10" s="221"/>
      <c r="X10" s="221" t="s">
        <v>179</v>
      </c>
      <c r="Y10" s="221" t="s">
        <v>180</v>
      </c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665</v>
      </c>
      <c r="C11" s="258" t="s">
        <v>666</v>
      </c>
      <c r="D11" s="245" t="s">
        <v>667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267</v>
      </c>
      <c r="T11" s="249" t="s">
        <v>268</v>
      </c>
      <c r="U11" s="221">
        <v>0</v>
      </c>
      <c r="V11" s="221">
        <f>ROUND(E11*U11,2)</f>
        <v>0</v>
      </c>
      <c r="W11" s="221"/>
      <c r="X11" s="221" t="s">
        <v>668</v>
      </c>
      <c r="Y11" s="221" t="s">
        <v>180</v>
      </c>
      <c r="Z11" s="210"/>
      <c r="AA11" s="210"/>
      <c r="AB11" s="210"/>
      <c r="AC11" s="210"/>
      <c r="AD11" s="210"/>
      <c r="AE11" s="210"/>
      <c r="AF11" s="210"/>
      <c r="AG11" s="210" t="s">
        <v>669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171</v>
      </c>
      <c r="B12" s="227" t="s">
        <v>77</v>
      </c>
      <c r="C12" s="253" t="s">
        <v>78</v>
      </c>
      <c r="D12" s="228"/>
      <c r="E12" s="229"/>
      <c r="F12" s="230"/>
      <c r="G12" s="230">
        <f>SUMIF(AG13:AG38,"&lt;&gt;NOR",G13:G38)</f>
        <v>0</v>
      </c>
      <c r="H12" s="230"/>
      <c r="I12" s="230">
        <f>SUM(I13:I38)</f>
        <v>0</v>
      </c>
      <c r="J12" s="230"/>
      <c r="K12" s="230">
        <f>SUM(K13:K38)</f>
        <v>0</v>
      </c>
      <c r="L12" s="230"/>
      <c r="M12" s="230">
        <f>SUM(M13:M38)</f>
        <v>0</v>
      </c>
      <c r="N12" s="229"/>
      <c r="O12" s="229">
        <f>SUM(O13:O38)</f>
        <v>0</v>
      </c>
      <c r="P12" s="229"/>
      <c r="Q12" s="229">
        <f>SUM(Q13:Q38)</f>
        <v>0</v>
      </c>
      <c r="R12" s="230"/>
      <c r="S12" s="230"/>
      <c r="T12" s="231"/>
      <c r="U12" s="225"/>
      <c r="V12" s="225">
        <f>SUM(V13:V38)</f>
        <v>0</v>
      </c>
      <c r="W12" s="225"/>
      <c r="X12" s="225"/>
      <c r="Y12" s="225"/>
      <c r="AG12" t="s">
        <v>172</v>
      </c>
    </row>
    <row r="13" spans="1:60" outlineLevel="1" x14ac:dyDescent="0.2">
      <c r="A13" s="243">
        <v>4</v>
      </c>
      <c r="B13" s="244" t="s">
        <v>670</v>
      </c>
      <c r="C13" s="258" t="s">
        <v>671</v>
      </c>
      <c r="D13" s="245" t="s">
        <v>667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267</v>
      </c>
      <c r="T13" s="249" t="s">
        <v>268</v>
      </c>
      <c r="U13" s="221">
        <v>0</v>
      </c>
      <c r="V13" s="221">
        <f>ROUND(E13*U13,2)</f>
        <v>0</v>
      </c>
      <c r="W13" s="221"/>
      <c r="X13" s="221" t="s">
        <v>179</v>
      </c>
      <c r="Y13" s="221" t="s">
        <v>180</v>
      </c>
      <c r="Z13" s="210"/>
      <c r="AA13" s="210"/>
      <c r="AB13" s="210"/>
      <c r="AC13" s="210"/>
      <c r="AD13" s="210"/>
      <c r="AE13" s="210"/>
      <c r="AF13" s="210"/>
      <c r="AG13" s="210" t="s">
        <v>188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3">
        <v>5</v>
      </c>
      <c r="B14" s="234" t="s">
        <v>672</v>
      </c>
      <c r="C14" s="254" t="s">
        <v>673</v>
      </c>
      <c r="D14" s="235" t="s">
        <v>674</v>
      </c>
      <c r="E14" s="236">
        <v>6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267</v>
      </c>
      <c r="T14" s="239" t="s">
        <v>268</v>
      </c>
      <c r="U14" s="221">
        <v>0</v>
      </c>
      <c r="V14" s="221">
        <f>ROUND(E14*U14,2)</f>
        <v>0</v>
      </c>
      <c r="W14" s="221"/>
      <c r="X14" s="221" t="s">
        <v>179</v>
      </c>
      <c r="Y14" s="221" t="s">
        <v>180</v>
      </c>
      <c r="Z14" s="210"/>
      <c r="AA14" s="210"/>
      <c r="AB14" s="210"/>
      <c r="AC14" s="210"/>
      <c r="AD14" s="210"/>
      <c r="AE14" s="210"/>
      <c r="AF14" s="210"/>
      <c r="AG14" s="210" t="s">
        <v>188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9" t="s">
        <v>675</v>
      </c>
      <c r="D15" s="250"/>
      <c r="E15" s="250"/>
      <c r="F15" s="250"/>
      <c r="G15" s="250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234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6</v>
      </c>
      <c r="B16" s="234" t="s">
        <v>676</v>
      </c>
      <c r="C16" s="254" t="s">
        <v>677</v>
      </c>
      <c r="D16" s="235" t="s">
        <v>674</v>
      </c>
      <c r="E16" s="236">
        <v>48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267</v>
      </c>
      <c r="T16" s="239" t="s">
        <v>268</v>
      </c>
      <c r="U16" s="221">
        <v>0</v>
      </c>
      <c r="V16" s="221">
        <f>ROUND(E16*U16,2)</f>
        <v>0</v>
      </c>
      <c r="W16" s="221"/>
      <c r="X16" s="221" t="s">
        <v>179</v>
      </c>
      <c r="Y16" s="221" t="s">
        <v>180</v>
      </c>
      <c r="Z16" s="210"/>
      <c r="AA16" s="210"/>
      <c r="AB16" s="210"/>
      <c r="AC16" s="210"/>
      <c r="AD16" s="210"/>
      <c r="AE16" s="210"/>
      <c r="AF16" s="210"/>
      <c r="AG16" s="210" t="s">
        <v>188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9" t="s">
        <v>675</v>
      </c>
      <c r="D17" s="250"/>
      <c r="E17" s="250"/>
      <c r="F17" s="250"/>
      <c r="G17" s="25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234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3">
        <v>7</v>
      </c>
      <c r="B18" s="234" t="s">
        <v>678</v>
      </c>
      <c r="C18" s="254" t="s">
        <v>679</v>
      </c>
      <c r="D18" s="235" t="s">
        <v>674</v>
      </c>
      <c r="E18" s="236">
        <v>7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267</v>
      </c>
      <c r="T18" s="239" t="s">
        <v>268</v>
      </c>
      <c r="U18" s="221">
        <v>0</v>
      </c>
      <c r="V18" s="221">
        <f>ROUND(E18*U18,2)</f>
        <v>0</v>
      </c>
      <c r="W18" s="221"/>
      <c r="X18" s="221" t="s">
        <v>179</v>
      </c>
      <c r="Y18" s="221" t="s">
        <v>180</v>
      </c>
      <c r="Z18" s="210"/>
      <c r="AA18" s="210"/>
      <c r="AB18" s="210"/>
      <c r="AC18" s="210"/>
      <c r="AD18" s="210"/>
      <c r="AE18" s="210"/>
      <c r="AF18" s="210"/>
      <c r="AG18" s="210" t="s">
        <v>188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9" t="s">
        <v>675</v>
      </c>
      <c r="D19" s="250"/>
      <c r="E19" s="250"/>
      <c r="F19" s="250"/>
      <c r="G19" s="250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234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3">
        <v>8</v>
      </c>
      <c r="B20" s="234" t="s">
        <v>680</v>
      </c>
      <c r="C20" s="254" t="s">
        <v>681</v>
      </c>
      <c r="D20" s="235" t="s">
        <v>674</v>
      </c>
      <c r="E20" s="236">
        <v>2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267</v>
      </c>
      <c r="T20" s="239" t="s">
        <v>268</v>
      </c>
      <c r="U20" s="221">
        <v>0</v>
      </c>
      <c r="V20" s="221">
        <f>ROUND(E20*U20,2)</f>
        <v>0</v>
      </c>
      <c r="W20" s="221"/>
      <c r="X20" s="221" t="s">
        <v>179</v>
      </c>
      <c r="Y20" s="221" t="s">
        <v>180</v>
      </c>
      <c r="Z20" s="210"/>
      <c r="AA20" s="210"/>
      <c r="AB20" s="210"/>
      <c r="AC20" s="210"/>
      <c r="AD20" s="210"/>
      <c r="AE20" s="210"/>
      <c r="AF20" s="210"/>
      <c r="AG20" s="210" t="s">
        <v>188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9" t="s">
        <v>682</v>
      </c>
      <c r="D21" s="250"/>
      <c r="E21" s="250"/>
      <c r="F21" s="250"/>
      <c r="G21" s="250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234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3">
        <v>9</v>
      </c>
      <c r="B22" s="234" t="s">
        <v>683</v>
      </c>
      <c r="C22" s="254" t="s">
        <v>684</v>
      </c>
      <c r="D22" s="235" t="s">
        <v>674</v>
      </c>
      <c r="E22" s="236">
        <v>6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267</v>
      </c>
      <c r="T22" s="239" t="s">
        <v>268</v>
      </c>
      <c r="U22" s="221">
        <v>0</v>
      </c>
      <c r="V22" s="221">
        <f>ROUND(E22*U22,2)</f>
        <v>0</v>
      </c>
      <c r="W22" s="221"/>
      <c r="X22" s="221" t="s">
        <v>179</v>
      </c>
      <c r="Y22" s="221" t="s">
        <v>180</v>
      </c>
      <c r="Z22" s="210"/>
      <c r="AA22" s="210"/>
      <c r="AB22" s="210"/>
      <c r="AC22" s="210"/>
      <c r="AD22" s="210"/>
      <c r="AE22" s="210"/>
      <c r="AF22" s="210"/>
      <c r="AG22" s="210" t="s">
        <v>188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9" t="s">
        <v>682</v>
      </c>
      <c r="D23" s="250"/>
      <c r="E23" s="250"/>
      <c r="F23" s="250"/>
      <c r="G23" s="250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234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33">
        <v>10</v>
      </c>
      <c r="B24" s="234" t="s">
        <v>685</v>
      </c>
      <c r="C24" s="254" t="s">
        <v>686</v>
      </c>
      <c r="D24" s="235" t="s">
        <v>586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267</v>
      </c>
      <c r="T24" s="239" t="s">
        <v>268</v>
      </c>
      <c r="U24" s="221">
        <v>0</v>
      </c>
      <c r="V24" s="221">
        <f>ROUND(E24*U24,2)</f>
        <v>0</v>
      </c>
      <c r="W24" s="221"/>
      <c r="X24" s="221" t="s">
        <v>469</v>
      </c>
      <c r="Y24" s="221" t="s">
        <v>180</v>
      </c>
      <c r="Z24" s="210"/>
      <c r="AA24" s="210"/>
      <c r="AB24" s="210"/>
      <c r="AC24" s="210"/>
      <c r="AD24" s="210"/>
      <c r="AE24" s="210"/>
      <c r="AF24" s="210"/>
      <c r="AG24" s="210" t="s">
        <v>599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45" outlineLevel="2" x14ac:dyDescent="0.2">
      <c r="A25" s="217"/>
      <c r="B25" s="218"/>
      <c r="C25" s="259" t="s">
        <v>687</v>
      </c>
      <c r="D25" s="250"/>
      <c r="E25" s="250"/>
      <c r="F25" s="250"/>
      <c r="G25" s="25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234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2" t="str">
        <f>C25</f>
        <v>rekuperátor, ventilátor (5300m3/hod), vnitřní provedení. Zařízení ve shodě s požadavky ErP 2018, jednotky vyráběny a vyvinuty v souladu s certifikovaným systémem řízení jakosti ISO 9001:2001, výpočtový software výrobce pro návrh VZT jednotek validován nezávislou autoritou, která tyto validace provádí dlouhodobě a je schopna zajistit jejich opakovatelnost, například Eurovent Certita Certification.</v>
      </c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3">
        <v>11</v>
      </c>
      <c r="B26" s="244" t="s">
        <v>688</v>
      </c>
      <c r="C26" s="258" t="s">
        <v>689</v>
      </c>
      <c r="D26" s="245" t="s">
        <v>586</v>
      </c>
      <c r="E26" s="246">
        <v>9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267</v>
      </c>
      <c r="T26" s="249" t="s">
        <v>268</v>
      </c>
      <c r="U26" s="221">
        <v>0</v>
      </c>
      <c r="V26" s="221">
        <f>ROUND(E26*U26,2)</f>
        <v>0</v>
      </c>
      <c r="W26" s="221"/>
      <c r="X26" s="221" t="s">
        <v>469</v>
      </c>
      <c r="Y26" s="221" t="s">
        <v>180</v>
      </c>
      <c r="Z26" s="210"/>
      <c r="AA26" s="210"/>
      <c r="AB26" s="210"/>
      <c r="AC26" s="210"/>
      <c r="AD26" s="210"/>
      <c r="AE26" s="210"/>
      <c r="AF26" s="210"/>
      <c r="AG26" s="210" t="s">
        <v>599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12</v>
      </c>
      <c r="B27" s="244" t="s">
        <v>690</v>
      </c>
      <c r="C27" s="258" t="s">
        <v>691</v>
      </c>
      <c r="D27" s="245" t="s">
        <v>586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267</v>
      </c>
      <c r="T27" s="249" t="s">
        <v>268</v>
      </c>
      <c r="U27" s="221">
        <v>0</v>
      </c>
      <c r="V27" s="221">
        <f>ROUND(E27*U27,2)</f>
        <v>0</v>
      </c>
      <c r="W27" s="221"/>
      <c r="X27" s="221" t="s">
        <v>469</v>
      </c>
      <c r="Y27" s="221" t="s">
        <v>180</v>
      </c>
      <c r="Z27" s="210"/>
      <c r="AA27" s="210"/>
      <c r="AB27" s="210"/>
      <c r="AC27" s="210"/>
      <c r="AD27" s="210"/>
      <c r="AE27" s="210"/>
      <c r="AF27" s="210"/>
      <c r="AG27" s="210" t="s">
        <v>599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13</v>
      </c>
      <c r="B28" s="244" t="s">
        <v>692</v>
      </c>
      <c r="C28" s="258" t="s">
        <v>693</v>
      </c>
      <c r="D28" s="245" t="s">
        <v>586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267</v>
      </c>
      <c r="T28" s="249" t="s">
        <v>268</v>
      </c>
      <c r="U28" s="221">
        <v>0</v>
      </c>
      <c r="V28" s="221">
        <f>ROUND(E28*U28,2)</f>
        <v>0</v>
      </c>
      <c r="W28" s="221"/>
      <c r="X28" s="221" t="s">
        <v>469</v>
      </c>
      <c r="Y28" s="221" t="s">
        <v>180</v>
      </c>
      <c r="Z28" s="210"/>
      <c r="AA28" s="210"/>
      <c r="AB28" s="210"/>
      <c r="AC28" s="210"/>
      <c r="AD28" s="210"/>
      <c r="AE28" s="210"/>
      <c r="AF28" s="210"/>
      <c r="AG28" s="210" t="s">
        <v>599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14</v>
      </c>
      <c r="B29" s="244" t="s">
        <v>694</v>
      </c>
      <c r="C29" s="258" t="s">
        <v>695</v>
      </c>
      <c r="D29" s="245" t="s">
        <v>586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267</v>
      </c>
      <c r="T29" s="249" t="s">
        <v>268</v>
      </c>
      <c r="U29" s="221">
        <v>0</v>
      </c>
      <c r="V29" s="221">
        <f>ROUND(E29*U29,2)</f>
        <v>0</v>
      </c>
      <c r="W29" s="221"/>
      <c r="X29" s="221" t="s">
        <v>469</v>
      </c>
      <c r="Y29" s="221" t="s">
        <v>180</v>
      </c>
      <c r="Z29" s="210"/>
      <c r="AA29" s="210"/>
      <c r="AB29" s="210"/>
      <c r="AC29" s="210"/>
      <c r="AD29" s="210"/>
      <c r="AE29" s="210"/>
      <c r="AF29" s="210"/>
      <c r="AG29" s="210" t="s">
        <v>599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3">
        <v>15</v>
      </c>
      <c r="B30" s="234" t="s">
        <v>696</v>
      </c>
      <c r="C30" s="254" t="s">
        <v>697</v>
      </c>
      <c r="D30" s="235" t="s">
        <v>674</v>
      </c>
      <c r="E30" s="236">
        <v>2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267</v>
      </c>
      <c r="T30" s="239" t="s">
        <v>268</v>
      </c>
      <c r="U30" s="221">
        <v>0</v>
      </c>
      <c r="V30" s="221">
        <f>ROUND(E30*U30,2)</f>
        <v>0</v>
      </c>
      <c r="W30" s="221"/>
      <c r="X30" s="221" t="s">
        <v>469</v>
      </c>
      <c r="Y30" s="221" t="s">
        <v>180</v>
      </c>
      <c r="Z30" s="210"/>
      <c r="AA30" s="210"/>
      <c r="AB30" s="210"/>
      <c r="AC30" s="210"/>
      <c r="AD30" s="210"/>
      <c r="AE30" s="210"/>
      <c r="AF30" s="210"/>
      <c r="AG30" s="210" t="s">
        <v>599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682</v>
      </c>
      <c r="D31" s="250"/>
      <c r="E31" s="250"/>
      <c r="F31" s="250"/>
      <c r="G31" s="25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234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16</v>
      </c>
      <c r="B32" s="244" t="s">
        <v>698</v>
      </c>
      <c r="C32" s="258" t="s">
        <v>699</v>
      </c>
      <c r="D32" s="245" t="s">
        <v>667</v>
      </c>
      <c r="E32" s="246">
        <v>2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267</v>
      </c>
      <c r="T32" s="249" t="s">
        <v>268</v>
      </c>
      <c r="U32" s="221">
        <v>0</v>
      </c>
      <c r="V32" s="221">
        <f>ROUND(E32*U32,2)</f>
        <v>0</v>
      </c>
      <c r="W32" s="221"/>
      <c r="X32" s="221" t="s">
        <v>469</v>
      </c>
      <c r="Y32" s="221" t="s">
        <v>180</v>
      </c>
      <c r="Z32" s="210"/>
      <c r="AA32" s="210"/>
      <c r="AB32" s="210"/>
      <c r="AC32" s="210"/>
      <c r="AD32" s="210"/>
      <c r="AE32" s="210"/>
      <c r="AF32" s="210"/>
      <c r="AG32" s="210" t="s">
        <v>599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17</v>
      </c>
      <c r="B33" s="244" t="s">
        <v>700</v>
      </c>
      <c r="C33" s="258" t="s">
        <v>701</v>
      </c>
      <c r="D33" s="245" t="s">
        <v>667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267</v>
      </c>
      <c r="T33" s="249" t="s">
        <v>268</v>
      </c>
      <c r="U33" s="221">
        <v>0</v>
      </c>
      <c r="V33" s="221">
        <f>ROUND(E33*U33,2)</f>
        <v>0</v>
      </c>
      <c r="W33" s="221"/>
      <c r="X33" s="221" t="s">
        <v>469</v>
      </c>
      <c r="Y33" s="221" t="s">
        <v>180</v>
      </c>
      <c r="Z33" s="210"/>
      <c r="AA33" s="210"/>
      <c r="AB33" s="210"/>
      <c r="AC33" s="210"/>
      <c r="AD33" s="210"/>
      <c r="AE33" s="210"/>
      <c r="AF33" s="210"/>
      <c r="AG33" s="210" t="s">
        <v>599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18</v>
      </c>
      <c r="B34" s="244" t="s">
        <v>702</v>
      </c>
      <c r="C34" s="258" t="s">
        <v>703</v>
      </c>
      <c r="D34" s="245" t="s">
        <v>667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267</v>
      </c>
      <c r="T34" s="249" t="s">
        <v>268</v>
      </c>
      <c r="U34" s="221">
        <v>0</v>
      </c>
      <c r="V34" s="221">
        <f>ROUND(E34*U34,2)</f>
        <v>0</v>
      </c>
      <c r="W34" s="221"/>
      <c r="X34" s="221" t="s">
        <v>469</v>
      </c>
      <c r="Y34" s="221" t="s">
        <v>180</v>
      </c>
      <c r="Z34" s="210"/>
      <c r="AA34" s="210"/>
      <c r="AB34" s="210"/>
      <c r="AC34" s="210"/>
      <c r="AD34" s="210"/>
      <c r="AE34" s="210"/>
      <c r="AF34" s="210"/>
      <c r="AG34" s="210" t="s">
        <v>599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19</v>
      </c>
      <c r="B35" s="244" t="s">
        <v>704</v>
      </c>
      <c r="C35" s="258" t="s">
        <v>705</v>
      </c>
      <c r="D35" s="245" t="s">
        <v>586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267</v>
      </c>
      <c r="T35" s="249" t="s">
        <v>268</v>
      </c>
      <c r="U35" s="221">
        <v>0</v>
      </c>
      <c r="V35" s="221">
        <f>ROUND(E35*U35,2)</f>
        <v>0</v>
      </c>
      <c r="W35" s="221"/>
      <c r="X35" s="221" t="s">
        <v>469</v>
      </c>
      <c r="Y35" s="221" t="s">
        <v>180</v>
      </c>
      <c r="Z35" s="210"/>
      <c r="AA35" s="210"/>
      <c r="AB35" s="210"/>
      <c r="AC35" s="210"/>
      <c r="AD35" s="210"/>
      <c r="AE35" s="210"/>
      <c r="AF35" s="210"/>
      <c r="AG35" s="210" t="s">
        <v>599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20</v>
      </c>
      <c r="B36" s="244" t="s">
        <v>706</v>
      </c>
      <c r="C36" s="258" t="s">
        <v>707</v>
      </c>
      <c r="D36" s="245" t="s">
        <v>586</v>
      </c>
      <c r="E36" s="246">
        <v>2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267</v>
      </c>
      <c r="T36" s="249" t="s">
        <v>268</v>
      </c>
      <c r="U36" s="221">
        <v>0</v>
      </c>
      <c r="V36" s="221">
        <f>ROUND(E36*U36,2)</f>
        <v>0</v>
      </c>
      <c r="W36" s="221"/>
      <c r="X36" s="221" t="s">
        <v>469</v>
      </c>
      <c r="Y36" s="221" t="s">
        <v>180</v>
      </c>
      <c r="Z36" s="210"/>
      <c r="AA36" s="210"/>
      <c r="AB36" s="210"/>
      <c r="AC36" s="210"/>
      <c r="AD36" s="210"/>
      <c r="AE36" s="210"/>
      <c r="AF36" s="210"/>
      <c r="AG36" s="210" t="s">
        <v>599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21</v>
      </c>
      <c r="B37" s="244" t="s">
        <v>708</v>
      </c>
      <c r="C37" s="258" t="s">
        <v>709</v>
      </c>
      <c r="D37" s="245" t="s">
        <v>586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267</v>
      </c>
      <c r="T37" s="249" t="s">
        <v>268</v>
      </c>
      <c r="U37" s="221">
        <v>0</v>
      </c>
      <c r="V37" s="221">
        <f>ROUND(E37*U37,2)</f>
        <v>0</v>
      </c>
      <c r="W37" s="221"/>
      <c r="X37" s="221" t="s">
        <v>469</v>
      </c>
      <c r="Y37" s="221" t="s">
        <v>180</v>
      </c>
      <c r="Z37" s="210"/>
      <c r="AA37" s="210"/>
      <c r="AB37" s="210"/>
      <c r="AC37" s="210"/>
      <c r="AD37" s="210"/>
      <c r="AE37" s="210"/>
      <c r="AF37" s="210"/>
      <c r="AG37" s="210" t="s">
        <v>599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22</v>
      </c>
      <c r="B38" s="244" t="s">
        <v>710</v>
      </c>
      <c r="C38" s="258" t="s">
        <v>711</v>
      </c>
      <c r="D38" s="245" t="s">
        <v>586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267</v>
      </c>
      <c r="T38" s="249" t="s">
        <v>268</v>
      </c>
      <c r="U38" s="221">
        <v>0</v>
      </c>
      <c r="V38" s="221">
        <f>ROUND(E38*U38,2)</f>
        <v>0</v>
      </c>
      <c r="W38" s="221"/>
      <c r="X38" s="221" t="s">
        <v>469</v>
      </c>
      <c r="Y38" s="221" t="s">
        <v>180</v>
      </c>
      <c r="Z38" s="210"/>
      <c r="AA38" s="210"/>
      <c r="AB38" s="210"/>
      <c r="AC38" s="210"/>
      <c r="AD38" s="210"/>
      <c r="AE38" s="210"/>
      <c r="AF38" s="210"/>
      <c r="AG38" s="210" t="s">
        <v>599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171</v>
      </c>
      <c r="B39" s="227" t="s">
        <v>79</v>
      </c>
      <c r="C39" s="253" t="s">
        <v>80</v>
      </c>
      <c r="D39" s="228"/>
      <c r="E39" s="229"/>
      <c r="F39" s="230"/>
      <c r="G39" s="230">
        <f>SUMIF(AG40:AG41,"&lt;&gt;NOR",G40:G41)</f>
        <v>0</v>
      </c>
      <c r="H39" s="230"/>
      <c r="I39" s="230">
        <f>SUM(I40:I41)</f>
        <v>0</v>
      </c>
      <c r="J39" s="230"/>
      <c r="K39" s="230">
        <f>SUM(K40:K41)</f>
        <v>0</v>
      </c>
      <c r="L39" s="230"/>
      <c r="M39" s="230">
        <f>SUM(M40:M41)</f>
        <v>0</v>
      </c>
      <c r="N39" s="229"/>
      <c r="O39" s="229">
        <f>SUM(O40:O41)</f>
        <v>0</v>
      </c>
      <c r="P39" s="229"/>
      <c r="Q39" s="229">
        <f>SUM(Q40:Q41)</f>
        <v>0</v>
      </c>
      <c r="R39" s="230"/>
      <c r="S39" s="230"/>
      <c r="T39" s="231"/>
      <c r="U39" s="225"/>
      <c r="V39" s="225">
        <f>SUM(V40:V41)</f>
        <v>0</v>
      </c>
      <c r="W39" s="225"/>
      <c r="X39" s="225"/>
      <c r="Y39" s="225"/>
      <c r="AG39" t="s">
        <v>172</v>
      </c>
    </row>
    <row r="40" spans="1:60" ht="33.75" outlineLevel="1" x14ac:dyDescent="0.2">
      <c r="A40" s="233">
        <v>23</v>
      </c>
      <c r="B40" s="234" t="s">
        <v>712</v>
      </c>
      <c r="C40" s="254" t="s">
        <v>713</v>
      </c>
      <c r="D40" s="235" t="s">
        <v>667</v>
      </c>
      <c r="E40" s="236">
        <v>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267</v>
      </c>
      <c r="T40" s="239" t="s">
        <v>268</v>
      </c>
      <c r="U40" s="221">
        <v>0</v>
      </c>
      <c r="V40" s="221">
        <f>ROUND(E40*U40,2)</f>
        <v>0</v>
      </c>
      <c r="W40" s="221"/>
      <c r="X40" s="221" t="s">
        <v>179</v>
      </c>
      <c r="Y40" s="221" t="s">
        <v>180</v>
      </c>
      <c r="Z40" s="210"/>
      <c r="AA40" s="210"/>
      <c r="AB40" s="210"/>
      <c r="AC40" s="210"/>
      <c r="AD40" s="210"/>
      <c r="AE40" s="210"/>
      <c r="AF40" s="210"/>
      <c r="AG40" s="210" t="s">
        <v>188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9" t="s">
        <v>714</v>
      </c>
      <c r="D41" s="250"/>
      <c r="E41" s="250"/>
      <c r="F41" s="250"/>
      <c r="G41" s="250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6" t="s">
        <v>171</v>
      </c>
      <c r="B42" s="227" t="s">
        <v>81</v>
      </c>
      <c r="C42" s="253" t="s">
        <v>76</v>
      </c>
      <c r="D42" s="228"/>
      <c r="E42" s="229"/>
      <c r="F42" s="230"/>
      <c r="G42" s="230">
        <f>SUMIF(AG43:AG44,"&lt;&gt;NOR",G43:G44)</f>
        <v>0</v>
      </c>
      <c r="H42" s="230"/>
      <c r="I42" s="230">
        <f>SUM(I43:I44)</f>
        <v>0</v>
      </c>
      <c r="J42" s="230"/>
      <c r="K42" s="230">
        <f>SUM(K43:K44)</f>
        <v>0</v>
      </c>
      <c r="L42" s="230"/>
      <c r="M42" s="230">
        <f>SUM(M43:M44)</f>
        <v>0</v>
      </c>
      <c r="N42" s="229"/>
      <c r="O42" s="229">
        <f>SUM(O43:O44)</f>
        <v>0</v>
      </c>
      <c r="P42" s="229"/>
      <c r="Q42" s="229">
        <f>SUM(Q43:Q44)</f>
        <v>0</v>
      </c>
      <c r="R42" s="230"/>
      <c r="S42" s="230"/>
      <c r="T42" s="231"/>
      <c r="U42" s="225"/>
      <c r="V42" s="225">
        <f>SUM(V43:V44)</f>
        <v>0</v>
      </c>
      <c r="W42" s="225"/>
      <c r="X42" s="225"/>
      <c r="Y42" s="225"/>
      <c r="AG42" t="s">
        <v>172</v>
      </c>
    </row>
    <row r="43" spans="1:60" outlineLevel="1" x14ac:dyDescent="0.2">
      <c r="A43" s="243">
        <v>24</v>
      </c>
      <c r="B43" s="244" t="s">
        <v>715</v>
      </c>
      <c r="C43" s="258" t="s">
        <v>716</v>
      </c>
      <c r="D43" s="245" t="s">
        <v>461</v>
      </c>
      <c r="E43" s="246">
        <v>160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267</v>
      </c>
      <c r="T43" s="249" t="s">
        <v>268</v>
      </c>
      <c r="U43" s="221">
        <v>0</v>
      </c>
      <c r="V43" s="221">
        <f>ROUND(E43*U43,2)</f>
        <v>0</v>
      </c>
      <c r="W43" s="221"/>
      <c r="X43" s="221" t="s">
        <v>469</v>
      </c>
      <c r="Y43" s="221" t="s">
        <v>180</v>
      </c>
      <c r="Z43" s="210"/>
      <c r="AA43" s="210"/>
      <c r="AB43" s="210"/>
      <c r="AC43" s="210"/>
      <c r="AD43" s="210"/>
      <c r="AE43" s="210"/>
      <c r="AF43" s="210"/>
      <c r="AG43" s="210" t="s">
        <v>599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25</v>
      </c>
      <c r="B44" s="244" t="s">
        <v>717</v>
      </c>
      <c r="C44" s="258" t="s">
        <v>718</v>
      </c>
      <c r="D44" s="245" t="s">
        <v>461</v>
      </c>
      <c r="E44" s="246">
        <v>50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267</v>
      </c>
      <c r="T44" s="249" t="s">
        <v>268</v>
      </c>
      <c r="U44" s="221">
        <v>0</v>
      </c>
      <c r="V44" s="221">
        <f>ROUND(E44*U44,2)</f>
        <v>0</v>
      </c>
      <c r="W44" s="221"/>
      <c r="X44" s="221" t="s">
        <v>469</v>
      </c>
      <c r="Y44" s="221" t="s">
        <v>180</v>
      </c>
      <c r="Z44" s="210"/>
      <c r="AA44" s="210"/>
      <c r="AB44" s="210"/>
      <c r="AC44" s="210"/>
      <c r="AD44" s="210"/>
      <c r="AE44" s="210"/>
      <c r="AF44" s="210"/>
      <c r="AG44" s="210" t="s">
        <v>599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6" t="s">
        <v>171</v>
      </c>
      <c r="B45" s="227" t="s">
        <v>82</v>
      </c>
      <c r="C45" s="253" t="s">
        <v>83</v>
      </c>
      <c r="D45" s="228"/>
      <c r="E45" s="229"/>
      <c r="F45" s="230"/>
      <c r="G45" s="230">
        <f>SUMIF(AG46:AG46,"&lt;&gt;NOR",G46:G46)</f>
        <v>0</v>
      </c>
      <c r="H45" s="230"/>
      <c r="I45" s="230">
        <f>SUM(I46:I46)</f>
        <v>0</v>
      </c>
      <c r="J45" s="230"/>
      <c r="K45" s="230">
        <f>SUM(K46:K46)</f>
        <v>0</v>
      </c>
      <c r="L45" s="230"/>
      <c r="M45" s="230">
        <f>SUM(M46:M46)</f>
        <v>0</v>
      </c>
      <c r="N45" s="229"/>
      <c r="O45" s="229">
        <f>SUM(O46:O46)</f>
        <v>0</v>
      </c>
      <c r="P45" s="229"/>
      <c r="Q45" s="229">
        <f>SUM(Q46:Q46)</f>
        <v>0</v>
      </c>
      <c r="R45" s="230"/>
      <c r="S45" s="230"/>
      <c r="T45" s="231"/>
      <c r="U45" s="225"/>
      <c r="V45" s="225">
        <f>SUM(V46:V46)</f>
        <v>0</v>
      </c>
      <c r="W45" s="225"/>
      <c r="X45" s="225"/>
      <c r="Y45" s="225"/>
      <c r="AG45" t="s">
        <v>172</v>
      </c>
    </row>
    <row r="46" spans="1:60" ht="22.5" outlineLevel="1" x14ac:dyDescent="0.2">
      <c r="A46" s="243">
        <v>26</v>
      </c>
      <c r="B46" s="244" t="s">
        <v>719</v>
      </c>
      <c r="C46" s="258" t="s">
        <v>720</v>
      </c>
      <c r="D46" s="245" t="s">
        <v>226</v>
      </c>
      <c r="E46" s="246">
        <v>68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267</v>
      </c>
      <c r="T46" s="249" t="s">
        <v>268</v>
      </c>
      <c r="U46" s="221">
        <v>0</v>
      </c>
      <c r="V46" s="221">
        <f>ROUND(E46*U46,2)</f>
        <v>0</v>
      </c>
      <c r="W46" s="221"/>
      <c r="X46" s="221" t="s">
        <v>179</v>
      </c>
      <c r="Y46" s="221" t="s">
        <v>180</v>
      </c>
      <c r="Z46" s="210"/>
      <c r="AA46" s="210"/>
      <c r="AB46" s="210"/>
      <c r="AC46" s="210"/>
      <c r="AD46" s="210"/>
      <c r="AE46" s="210"/>
      <c r="AF46" s="210"/>
      <c r="AG46" s="210" t="s">
        <v>188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6" t="s">
        <v>171</v>
      </c>
      <c r="B47" s="227" t="s">
        <v>84</v>
      </c>
      <c r="C47" s="253" t="s">
        <v>85</v>
      </c>
      <c r="D47" s="228"/>
      <c r="E47" s="229"/>
      <c r="F47" s="230"/>
      <c r="G47" s="230">
        <f>SUMIF(AG48:AG48,"&lt;&gt;NOR",G48:G48)</f>
        <v>0</v>
      </c>
      <c r="H47" s="230"/>
      <c r="I47" s="230">
        <f>SUM(I48:I48)</f>
        <v>0</v>
      </c>
      <c r="J47" s="230"/>
      <c r="K47" s="230">
        <f>SUM(K48:K48)</f>
        <v>0</v>
      </c>
      <c r="L47" s="230"/>
      <c r="M47" s="230">
        <f>SUM(M48:M48)</f>
        <v>0</v>
      </c>
      <c r="N47" s="229"/>
      <c r="O47" s="229">
        <f>SUM(O48:O48)</f>
        <v>0</v>
      </c>
      <c r="P47" s="229"/>
      <c r="Q47" s="229">
        <f>SUM(Q48:Q48)</f>
        <v>0</v>
      </c>
      <c r="R47" s="230"/>
      <c r="S47" s="230"/>
      <c r="T47" s="231"/>
      <c r="U47" s="225"/>
      <c r="V47" s="225">
        <f>SUM(V48:V48)</f>
        <v>0</v>
      </c>
      <c r="W47" s="225"/>
      <c r="X47" s="225"/>
      <c r="Y47" s="225"/>
      <c r="AG47" t="s">
        <v>172</v>
      </c>
    </row>
    <row r="48" spans="1:60" outlineLevel="1" x14ac:dyDescent="0.2">
      <c r="A48" s="243">
        <v>27</v>
      </c>
      <c r="B48" s="244" t="s">
        <v>721</v>
      </c>
      <c r="C48" s="258" t="s">
        <v>722</v>
      </c>
      <c r="D48" s="245" t="s">
        <v>667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267</v>
      </c>
      <c r="T48" s="249" t="s">
        <v>268</v>
      </c>
      <c r="U48" s="221">
        <v>0</v>
      </c>
      <c r="V48" s="221">
        <f>ROUND(E48*U48,2)</f>
        <v>0</v>
      </c>
      <c r="W48" s="221"/>
      <c r="X48" s="221" t="s">
        <v>179</v>
      </c>
      <c r="Y48" s="221" t="s">
        <v>180</v>
      </c>
      <c r="Z48" s="210"/>
      <c r="AA48" s="210"/>
      <c r="AB48" s="210"/>
      <c r="AC48" s="210"/>
      <c r="AD48" s="210"/>
      <c r="AE48" s="210"/>
      <c r="AF48" s="210"/>
      <c r="AG48" s="210" t="s">
        <v>188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6" t="s">
        <v>171</v>
      </c>
      <c r="B49" s="227" t="s">
        <v>86</v>
      </c>
      <c r="C49" s="253" t="s">
        <v>87</v>
      </c>
      <c r="D49" s="228"/>
      <c r="E49" s="229"/>
      <c r="F49" s="230"/>
      <c r="G49" s="230">
        <f>SUMIF(AG50:AG51,"&lt;&gt;NOR",G50:G51)</f>
        <v>0</v>
      </c>
      <c r="H49" s="230"/>
      <c r="I49" s="230">
        <f>SUM(I50:I51)</f>
        <v>0</v>
      </c>
      <c r="J49" s="230"/>
      <c r="K49" s="230">
        <f>SUM(K50:K51)</f>
        <v>0</v>
      </c>
      <c r="L49" s="230"/>
      <c r="M49" s="230">
        <f>SUM(M50:M51)</f>
        <v>0</v>
      </c>
      <c r="N49" s="229"/>
      <c r="O49" s="229">
        <f>SUM(O50:O51)</f>
        <v>0</v>
      </c>
      <c r="P49" s="229"/>
      <c r="Q49" s="229">
        <f>SUM(Q50:Q51)</f>
        <v>0</v>
      </c>
      <c r="R49" s="230"/>
      <c r="S49" s="230"/>
      <c r="T49" s="231"/>
      <c r="U49" s="225"/>
      <c r="V49" s="225">
        <f>SUM(V50:V51)</f>
        <v>0</v>
      </c>
      <c r="W49" s="225"/>
      <c r="X49" s="225"/>
      <c r="Y49" s="225"/>
      <c r="AG49" t="s">
        <v>172</v>
      </c>
    </row>
    <row r="50" spans="1:60" outlineLevel="1" x14ac:dyDescent="0.2">
      <c r="A50" s="243">
        <v>28</v>
      </c>
      <c r="B50" s="244" t="s">
        <v>723</v>
      </c>
      <c r="C50" s="258" t="s">
        <v>724</v>
      </c>
      <c r="D50" s="245" t="s">
        <v>667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267</v>
      </c>
      <c r="T50" s="249" t="s">
        <v>268</v>
      </c>
      <c r="U50" s="221">
        <v>0</v>
      </c>
      <c r="V50" s="221">
        <f>ROUND(E50*U50,2)</f>
        <v>0</v>
      </c>
      <c r="W50" s="221"/>
      <c r="X50" s="221" t="s">
        <v>179</v>
      </c>
      <c r="Y50" s="221" t="s">
        <v>180</v>
      </c>
      <c r="Z50" s="210"/>
      <c r="AA50" s="210"/>
      <c r="AB50" s="210"/>
      <c r="AC50" s="210"/>
      <c r="AD50" s="210"/>
      <c r="AE50" s="210"/>
      <c r="AF50" s="210"/>
      <c r="AG50" s="210" t="s">
        <v>188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3">
        <v>29</v>
      </c>
      <c r="B51" s="234" t="s">
        <v>725</v>
      </c>
      <c r="C51" s="254" t="s">
        <v>726</v>
      </c>
      <c r="D51" s="235" t="s">
        <v>667</v>
      </c>
      <c r="E51" s="236">
        <v>2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/>
      <c r="S51" s="238" t="s">
        <v>267</v>
      </c>
      <c r="T51" s="239" t="s">
        <v>268</v>
      </c>
      <c r="U51" s="221">
        <v>0</v>
      </c>
      <c r="V51" s="221">
        <f>ROUND(E51*U51,2)</f>
        <v>0</v>
      </c>
      <c r="W51" s="221"/>
      <c r="X51" s="221" t="s">
        <v>179</v>
      </c>
      <c r="Y51" s="221" t="s">
        <v>180</v>
      </c>
      <c r="Z51" s="210"/>
      <c r="AA51" s="210"/>
      <c r="AB51" s="210"/>
      <c r="AC51" s="210"/>
      <c r="AD51" s="210"/>
      <c r="AE51" s="210"/>
      <c r="AF51" s="210"/>
      <c r="AG51" s="210" t="s">
        <v>188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6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157</v>
      </c>
    </row>
    <row r="53" spans="1:60" x14ac:dyDescent="0.2">
      <c r="A53" s="213"/>
      <c r="B53" s="214" t="s">
        <v>29</v>
      </c>
      <c r="C53" s="263"/>
      <c r="D53" s="215"/>
      <c r="E53" s="216"/>
      <c r="F53" s="216"/>
      <c r="G53" s="232">
        <f>G8+G12+G39+G42+G45+G47+G49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582</v>
      </c>
    </row>
    <row r="54" spans="1:60" x14ac:dyDescent="0.2">
      <c r="C54" s="264"/>
      <c r="D54" s="10"/>
      <c r="AG54" t="s">
        <v>584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5bnZ0V5RySaBk16BljyNGmr9s710kwdErTRu8TnBiTQ7eWYoTumbtkqfMdFIEGiW0lOlcgqV+0rUXtvQgQJXQ==" saltValue="ur+TIabV8l81MaBCZDXT1Q==" spinCount="100000" sheet="1" formatRows="0"/>
  <mergeCells count="12">
    <mergeCell ref="C19:G19"/>
    <mergeCell ref="C21:G21"/>
    <mergeCell ref="C23:G23"/>
    <mergeCell ref="C25:G25"/>
    <mergeCell ref="C31:G31"/>
    <mergeCell ref="C41:G41"/>
    <mergeCell ref="A1:G1"/>
    <mergeCell ref="C2:G2"/>
    <mergeCell ref="C3:G3"/>
    <mergeCell ref="C4:G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9004-0A9B-4399-9508-33624646CE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144</v>
      </c>
      <c r="B1" s="195"/>
      <c r="C1" s="195"/>
      <c r="D1" s="195"/>
      <c r="E1" s="195"/>
      <c r="F1" s="195"/>
      <c r="G1" s="195"/>
      <c r="AG1" t="s">
        <v>145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47</v>
      </c>
      <c r="C4" s="202" t="s">
        <v>54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  <c r="Y6" s="209" t="s">
        <v>170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171</v>
      </c>
      <c r="B8" s="227" t="s">
        <v>73</v>
      </c>
      <c r="C8" s="253" t="s">
        <v>74</v>
      </c>
      <c r="D8" s="228"/>
      <c r="E8" s="229"/>
      <c r="F8" s="230"/>
      <c r="G8" s="230">
        <f>SUMIF(AG9:AG15,"&lt;&gt;NOR",G9:G15)</f>
        <v>0</v>
      </c>
      <c r="H8" s="230"/>
      <c r="I8" s="230">
        <f>SUM(I9:I15)</f>
        <v>0</v>
      </c>
      <c r="J8" s="230"/>
      <c r="K8" s="230">
        <f>SUM(K9:K15)</f>
        <v>0</v>
      </c>
      <c r="L8" s="230"/>
      <c r="M8" s="230">
        <f>SUM(M9:M15)</f>
        <v>0</v>
      </c>
      <c r="N8" s="229"/>
      <c r="O8" s="229">
        <f>SUM(O9:O15)</f>
        <v>0</v>
      </c>
      <c r="P8" s="229"/>
      <c r="Q8" s="229">
        <f>SUM(Q9:Q15)</f>
        <v>0</v>
      </c>
      <c r="R8" s="230"/>
      <c r="S8" s="230"/>
      <c r="T8" s="231"/>
      <c r="U8" s="225"/>
      <c r="V8" s="225">
        <f>SUM(V9:V15)</f>
        <v>0</v>
      </c>
      <c r="W8" s="225"/>
      <c r="X8" s="225"/>
      <c r="Y8" s="225"/>
      <c r="AG8" t="s">
        <v>172</v>
      </c>
    </row>
    <row r="9" spans="1:60" outlineLevel="1" x14ac:dyDescent="0.2">
      <c r="A9" s="243">
        <v>1</v>
      </c>
      <c r="B9" s="244" t="s">
        <v>685</v>
      </c>
      <c r="C9" s="258" t="s">
        <v>727</v>
      </c>
      <c r="D9" s="245" t="s">
        <v>667</v>
      </c>
      <c r="E9" s="246">
        <v>3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267</v>
      </c>
      <c r="T9" s="249" t="s">
        <v>268</v>
      </c>
      <c r="U9" s="221">
        <v>0</v>
      </c>
      <c r="V9" s="221">
        <f>ROUND(E9*U9,2)</f>
        <v>0</v>
      </c>
      <c r="W9" s="221"/>
      <c r="X9" s="221" t="s">
        <v>179</v>
      </c>
      <c r="Y9" s="221" t="s">
        <v>180</v>
      </c>
      <c r="Z9" s="210"/>
      <c r="AA9" s="210"/>
      <c r="AB9" s="210"/>
      <c r="AC9" s="210"/>
      <c r="AD9" s="210"/>
      <c r="AE9" s="210"/>
      <c r="AF9" s="210"/>
      <c r="AG9" s="210" t="s">
        <v>188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694</v>
      </c>
      <c r="C10" s="258" t="s">
        <v>728</v>
      </c>
      <c r="D10" s="245" t="s">
        <v>667</v>
      </c>
      <c r="E10" s="246">
        <v>5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267</v>
      </c>
      <c r="T10" s="249" t="s">
        <v>268</v>
      </c>
      <c r="U10" s="221">
        <v>0</v>
      </c>
      <c r="V10" s="221">
        <f>ROUND(E10*U10,2)</f>
        <v>0</v>
      </c>
      <c r="W10" s="221"/>
      <c r="X10" s="221" t="s">
        <v>179</v>
      </c>
      <c r="Y10" s="221" t="s">
        <v>180</v>
      </c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698</v>
      </c>
      <c r="C11" s="258" t="s">
        <v>729</v>
      </c>
      <c r="D11" s="245" t="s">
        <v>586</v>
      </c>
      <c r="E11" s="246">
        <v>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267</v>
      </c>
      <c r="T11" s="249" t="s">
        <v>268</v>
      </c>
      <c r="U11" s="221">
        <v>0</v>
      </c>
      <c r="V11" s="221">
        <f>ROUND(E11*U11,2)</f>
        <v>0</v>
      </c>
      <c r="W11" s="221"/>
      <c r="X11" s="221" t="s">
        <v>179</v>
      </c>
      <c r="Y11" s="221" t="s">
        <v>180</v>
      </c>
      <c r="Z11" s="210"/>
      <c r="AA11" s="210"/>
      <c r="AB11" s="210"/>
      <c r="AC11" s="210"/>
      <c r="AD11" s="210"/>
      <c r="AE11" s="210"/>
      <c r="AF11" s="210"/>
      <c r="AG11" s="210" t="s">
        <v>188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700</v>
      </c>
      <c r="C12" s="258" t="s">
        <v>730</v>
      </c>
      <c r="D12" s="245" t="s">
        <v>674</v>
      </c>
      <c r="E12" s="246">
        <v>25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267</v>
      </c>
      <c r="T12" s="249" t="s">
        <v>268</v>
      </c>
      <c r="U12" s="221">
        <v>0</v>
      </c>
      <c r="V12" s="221">
        <f>ROUND(E12*U12,2)</f>
        <v>0</v>
      </c>
      <c r="W12" s="221"/>
      <c r="X12" s="221" t="s">
        <v>179</v>
      </c>
      <c r="Y12" s="221" t="s">
        <v>180</v>
      </c>
      <c r="Z12" s="210"/>
      <c r="AA12" s="210"/>
      <c r="AB12" s="210"/>
      <c r="AC12" s="210"/>
      <c r="AD12" s="210"/>
      <c r="AE12" s="210"/>
      <c r="AF12" s="210"/>
      <c r="AG12" s="210" t="s">
        <v>188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702</v>
      </c>
      <c r="C13" s="258" t="s">
        <v>731</v>
      </c>
      <c r="D13" s="245" t="s">
        <v>667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267</v>
      </c>
      <c r="T13" s="249" t="s">
        <v>268</v>
      </c>
      <c r="U13" s="221">
        <v>0</v>
      </c>
      <c r="V13" s="221">
        <f>ROUND(E13*U13,2)</f>
        <v>0</v>
      </c>
      <c r="W13" s="221"/>
      <c r="X13" s="221" t="s">
        <v>179</v>
      </c>
      <c r="Y13" s="221" t="s">
        <v>180</v>
      </c>
      <c r="Z13" s="210"/>
      <c r="AA13" s="210"/>
      <c r="AB13" s="210"/>
      <c r="AC13" s="210"/>
      <c r="AD13" s="210"/>
      <c r="AE13" s="210"/>
      <c r="AF13" s="210"/>
      <c r="AG13" s="210" t="s">
        <v>188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708</v>
      </c>
      <c r="C14" s="258" t="s">
        <v>732</v>
      </c>
      <c r="D14" s="245" t="s">
        <v>667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267</v>
      </c>
      <c r="T14" s="249" t="s">
        <v>268</v>
      </c>
      <c r="U14" s="221">
        <v>0</v>
      </c>
      <c r="V14" s="221">
        <f>ROUND(E14*U14,2)</f>
        <v>0</v>
      </c>
      <c r="W14" s="221"/>
      <c r="X14" s="221" t="s">
        <v>179</v>
      </c>
      <c r="Y14" s="221" t="s">
        <v>180</v>
      </c>
      <c r="Z14" s="210"/>
      <c r="AA14" s="210"/>
      <c r="AB14" s="210"/>
      <c r="AC14" s="210"/>
      <c r="AD14" s="210"/>
      <c r="AE14" s="210"/>
      <c r="AF14" s="210"/>
      <c r="AG14" s="210" t="s">
        <v>188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704</v>
      </c>
      <c r="C15" s="258" t="s">
        <v>733</v>
      </c>
      <c r="D15" s="245" t="s">
        <v>586</v>
      </c>
      <c r="E15" s="246">
        <v>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267</v>
      </c>
      <c r="T15" s="249" t="s">
        <v>268</v>
      </c>
      <c r="U15" s="221">
        <v>0</v>
      </c>
      <c r="V15" s="221">
        <f>ROUND(E15*U15,2)</f>
        <v>0</v>
      </c>
      <c r="W15" s="221"/>
      <c r="X15" s="221" t="s">
        <v>469</v>
      </c>
      <c r="Y15" s="221" t="s">
        <v>180</v>
      </c>
      <c r="Z15" s="210"/>
      <c r="AA15" s="210"/>
      <c r="AB15" s="210"/>
      <c r="AC15" s="210"/>
      <c r="AD15" s="210"/>
      <c r="AE15" s="210"/>
      <c r="AF15" s="210"/>
      <c r="AG15" s="210" t="s">
        <v>599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6" t="s">
        <v>171</v>
      </c>
      <c r="B16" s="227" t="s">
        <v>75</v>
      </c>
      <c r="C16" s="253" t="s">
        <v>76</v>
      </c>
      <c r="D16" s="228"/>
      <c r="E16" s="229"/>
      <c r="F16" s="230"/>
      <c r="G16" s="230">
        <f>SUMIF(AG17:AG17,"&lt;&gt;NOR",G17:G17)</f>
        <v>0</v>
      </c>
      <c r="H16" s="230"/>
      <c r="I16" s="230">
        <f>SUM(I17:I17)</f>
        <v>0</v>
      </c>
      <c r="J16" s="230"/>
      <c r="K16" s="230">
        <f>SUM(K17:K17)</f>
        <v>0</v>
      </c>
      <c r="L16" s="230"/>
      <c r="M16" s="230">
        <f>SUM(M17:M17)</f>
        <v>0</v>
      </c>
      <c r="N16" s="229"/>
      <c r="O16" s="229">
        <f>SUM(O17:O17)</f>
        <v>0</v>
      </c>
      <c r="P16" s="229"/>
      <c r="Q16" s="229">
        <f>SUM(Q17:Q17)</f>
        <v>0</v>
      </c>
      <c r="R16" s="230"/>
      <c r="S16" s="230"/>
      <c r="T16" s="231"/>
      <c r="U16" s="225"/>
      <c r="V16" s="225">
        <f>SUM(V17:V17)</f>
        <v>0</v>
      </c>
      <c r="W16" s="225"/>
      <c r="X16" s="225"/>
      <c r="Y16" s="225"/>
      <c r="AG16" t="s">
        <v>172</v>
      </c>
    </row>
    <row r="17" spans="1:60" outlineLevel="1" x14ac:dyDescent="0.2">
      <c r="A17" s="243">
        <v>8</v>
      </c>
      <c r="B17" s="244" t="s">
        <v>105</v>
      </c>
      <c r="C17" s="258" t="s">
        <v>718</v>
      </c>
      <c r="D17" s="245" t="s">
        <v>461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267</v>
      </c>
      <c r="T17" s="249" t="s">
        <v>268</v>
      </c>
      <c r="U17" s="221">
        <v>0</v>
      </c>
      <c r="V17" s="221">
        <f>ROUND(E17*U17,2)</f>
        <v>0</v>
      </c>
      <c r="W17" s="221"/>
      <c r="X17" s="221" t="s">
        <v>469</v>
      </c>
      <c r="Y17" s="221" t="s">
        <v>180</v>
      </c>
      <c r="Z17" s="210"/>
      <c r="AA17" s="210"/>
      <c r="AB17" s="210"/>
      <c r="AC17" s="210"/>
      <c r="AD17" s="210"/>
      <c r="AE17" s="210"/>
      <c r="AF17" s="210"/>
      <c r="AG17" s="210" t="s">
        <v>599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6" t="s">
        <v>171</v>
      </c>
      <c r="B18" s="227" t="s">
        <v>137</v>
      </c>
      <c r="C18" s="253" t="s">
        <v>138</v>
      </c>
      <c r="D18" s="228"/>
      <c r="E18" s="229"/>
      <c r="F18" s="230"/>
      <c r="G18" s="230">
        <f>SUMIF(AG19:AG21,"&lt;&gt;NOR",G19:G21)</f>
        <v>0</v>
      </c>
      <c r="H18" s="230"/>
      <c r="I18" s="230">
        <f>SUM(I19:I21)</f>
        <v>0</v>
      </c>
      <c r="J18" s="230"/>
      <c r="K18" s="230">
        <f>SUM(K19:K21)</f>
        <v>0</v>
      </c>
      <c r="L18" s="230"/>
      <c r="M18" s="230">
        <f>SUM(M19:M21)</f>
        <v>0</v>
      </c>
      <c r="N18" s="229"/>
      <c r="O18" s="229">
        <f>SUM(O19:O21)</f>
        <v>0</v>
      </c>
      <c r="P18" s="229"/>
      <c r="Q18" s="229">
        <f>SUM(Q19:Q21)</f>
        <v>0</v>
      </c>
      <c r="R18" s="230"/>
      <c r="S18" s="230"/>
      <c r="T18" s="231"/>
      <c r="U18" s="225"/>
      <c r="V18" s="225">
        <f>SUM(V19:V21)</f>
        <v>0</v>
      </c>
      <c r="W18" s="225"/>
      <c r="X18" s="225"/>
      <c r="Y18" s="225"/>
      <c r="AG18" t="s">
        <v>172</v>
      </c>
    </row>
    <row r="19" spans="1:60" outlineLevel="1" x14ac:dyDescent="0.2">
      <c r="A19" s="243">
        <v>9</v>
      </c>
      <c r="B19" s="244" t="s">
        <v>597</v>
      </c>
      <c r="C19" s="258" t="s">
        <v>662</v>
      </c>
      <c r="D19" s="245" t="s">
        <v>326</v>
      </c>
      <c r="E19" s="246">
        <v>8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267</v>
      </c>
      <c r="T19" s="249" t="s">
        <v>268</v>
      </c>
      <c r="U19" s="221">
        <v>0</v>
      </c>
      <c r="V19" s="221">
        <f>ROUND(E19*U19,2)</f>
        <v>0</v>
      </c>
      <c r="W19" s="221"/>
      <c r="X19" s="221" t="s">
        <v>179</v>
      </c>
      <c r="Y19" s="221" t="s">
        <v>180</v>
      </c>
      <c r="Z19" s="210"/>
      <c r="AA19" s="210"/>
      <c r="AB19" s="210"/>
      <c r="AC19" s="210"/>
      <c r="AD19" s="210"/>
      <c r="AE19" s="210"/>
      <c r="AF19" s="210"/>
      <c r="AG19" s="210" t="s">
        <v>451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10</v>
      </c>
      <c r="B20" s="244" t="s">
        <v>600</v>
      </c>
      <c r="C20" s="258" t="s">
        <v>664</v>
      </c>
      <c r="D20" s="245" t="s">
        <v>326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267</v>
      </c>
      <c r="T20" s="249" t="s">
        <v>268</v>
      </c>
      <c r="U20" s="221">
        <v>0</v>
      </c>
      <c r="V20" s="221">
        <f>ROUND(E20*U20,2)</f>
        <v>0</v>
      </c>
      <c r="W20" s="221"/>
      <c r="X20" s="221" t="s">
        <v>179</v>
      </c>
      <c r="Y20" s="221" t="s">
        <v>180</v>
      </c>
      <c r="Z20" s="210"/>
      <c r="AA20" s="210"/>
      <c r="AB20" s="210"/>
      <c r="AC20" s="210"/>
      <c r="AD20" s="210"/>
      <c r="AE20" s="210"/>
      <c r="AF20" s="210"/>
      <c r="AG20" s="210" t="s">
        <v>451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3">
        <v>11</v>
      </c>
      <c r="B21" s="234" t="s">
        <v>602</v>
      </c>
      <c r="C21" s="254" t="s">
        <v>666</v>
      </c>
      <c r="D21" s="235" t="s">
        <v>667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267</v>
      </c>
      <c r="T21" s="239" t="s">
        <v>268</v>
      </c>
      <c r="U21" s="221">
        <v>0</v>
      </c>
      <c r="V21" s="221">
        <f>ROUND(E21*U21,2)</f>
        <v>0</v>
      </c>
      <c r="W21" s="221"/>
      <c r="X21" s="221" t="s">
        <v>668</v>
      </c>
      <c r="Y21" s="221" t="s">
        <v>180</v>
      </c>
      <c r="Z21" s="210"/>
      <c r="AA21" s="210"/>
      <c r="AB21" s="210"/>
      <c r="AC21" s="210"/>
      <c r="AD21" s="210"/>
      <c r="AE21" s="210"/>
      <c r="AF21" s="210"/>
      <c r="AG21" s="210" t="s">
        <v>669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6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157</v>
      </c>
    </row>
    <row r="23" spans="1:60" x14ac:dyDescent="0.2">
      <c r="A23" s="213"/>
      <c r="B23" s="214" t="s">
        <v>29</v>
      </c>
      <c r="C23" s="263"/>
      <c r="D23" s="215"/>
      <c r="E23" s="216"/>
      <c r="F23" s="216"/>
      <c r="G23" s="232">
        <f>G8+G16+G18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582</v>
      </c>
    </row>
    <row r="24" spans="1:60" x14ac:dyDescent="0.2">
      <c r="C24" s="264"/>
      <c r="D24" s="10"/>
      <c r="AG24" t="s">
        <v>584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QJkkUVCu5mO92ZgHajCqn+dNi3B2kIdkw+9/AD1lZcPqk9feJVg6diXjky523VDO9aNxEFRXvn3crIPyofJ/g==" saltValue="t3cy1suwc1zxiFkbSH3dY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4E0D-B4E6-4A5B-917D-A9DB9B26110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144</v>
      </c>
      <c r="B1" s="195"/>
      <c r="C1" s="195"/>
      <c r="D1" s="195"/>
      <c r="E1" s="195"/>
      <c r="F1" s="195"/>
      <c r="G1" s="195"/>
      <c r="AG1" t="s">
        <v>145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  <c r="Y6" s="209" t="s">
        <v>170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171</v>
      </c>
      <c r="B8" s="227" t="s">
        <v>43</v>
      </c>
      <c r="C8" s="253" t="s">
        <v>88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Y8" s="225"/>
      <c r="AG8" t="s">
        <v>172</v>
      </c>
    </row>
    <row r="9" spans="1:60" outlineLevel="1" x14ac:dyDescent="0.2">
      <c r="A9" s="243">
        <v>1</v>
      </c>
      <c r="B9" s="244" t="s">
        <v>685</v>
      </c>
      <c r="C9" s="258" t="s">
        <v>734</v>
      </c>
      <c r="D9" s="245" t="s">
        <v>586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267</v>
      </c>
      <c r="T9" s="249" t="s">
        <v>268</v>
      </c>
      <c r="U9" s="221">
        <v>0</v>
      </c>
      <c r="V9" s="221">
        <f>ROUND(E9*U9,2)</f>
        <v>0</v>
      </c>
      <c r="W9" s="221"/>
      <c r="X9" s="221" t="s">
        <v>179</v>
      </c>
      <c r="Y9" s="221" t="s">
        <v>180</v>
      </c>
      <c r="Z9" s="210"/>
      <c r="AA9" s="210"/>
      <c r="AB9" s="210"/>
      <c r="AC9" s="210"/>
      <c r="AD9" s="210"/>
      <c r="AE9" s="210"/>
      <c r="AF9" s="210"/>
      <c r="AG9" s="210" t="s">
        <v>188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3">
        <v>2</v>
      </c>
      <c r="B10" s="244" t="s">
        <v>694</v>
      </c>
      <c r="C10" s="258" t="s">
        <v>735</v>
      </c>
      <c r="D10" s="245" t="s">
        <v>586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267</v>
      </c>
      <c r="T10" s="249" t="s">
        <v>268</v>
      </c>
      <c r="U10" s="221">
        <v>0</v>
      </c>
      <c r="V10" s="221">
        <f>ROUND(E10*U10,2)</f>
        <v>0</v>
      </c>
      <c r="W10" s="221"/>
      <c r="X10" s="221" t="s">
        <v>179</v>
      </c>
      <c r="Y10" s="221" t="s">
        <v>180</v>
      </c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6" t="s">
        <v>171</v>
      </c>
      <c r="B11" s="227" t="s">
        <v>50</v>
      </c>
      <c r="C11" s="253" t="s">
        <v>90</v>
      </c>
      <c r="D11" s="228"/>
      <c r="E11" s="229"/>
      <c r="F11" s="230"/>
      <c r="G11" s="230">
        <f>SUMIF(AG12:AG31,"&lt;&gt;NOR",G12:G31)</f>
        <v>0</v>
      </c>
      <c r="H11" s="230"/>
      <c r="I11" s="230">
        <f>SUM(I12:I31)</f>
        <v>0</v>
      </c>
      <c r="J11" s="230"/>
      <c r="K11" s="230">
        <f>SUM(K12:K31)</f>
        <v>0</v>
      </c>
      <c r="L11" s="230"/>
      <c r="M11" s="230">
        <f>SUM(M12:M31)</f>
        <v>0</v>
      </c>
      <c r="N11" s="229"/>
      <c r="O11" s="229">
        <f>SUM(O12:O31)</f>
        <v>0</v>
      </c>
      <c r="P11" s="229"/>
      <c r="Q11" s="229">
        <f>SUM(Q12:Q31)</f>
        <v>0</v>
      </c>
      <c r="R11" s="230"/>
      <c r="S11" s="230"/>
      <c r="T11" s="231"/>
      <c r="U11" s="225"/>
      <c r="V11" s="225">
        <f>SUM(V12:V31)</f>
        <v>0</v>
      </c>
      <c r="W11" s="225"/>
      <c r="X11" s="225"/>
      <c r="Y11" s="225"/>
      <c r="AG11" t="s">
        <v>172</v>
      </c>
    </row>
    <row r="12" spans="1:60" outlineLevel="1" x14ac:dyDescent="0.2">
      <c r="A12" s="243">
        <v>3</v>
      </c>
      <c r="B12" s="244" t="s">
        <v>712</v>
      </c>
      <c r="C12" s="258" t="s">
        <v>736</v>
      </c>
      <c r="D12" s="245" t="s">
        <v>231</v>
      </c>
      <c r="E12" s="246">
        <v>150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267</v>
      </c>
      <c r="T12" s="249" t="s">
        <v>268</v>
      </c>
      <c r="U12" s="221">
        <v>0</v>
      </c>
      <c r="V12" s="221">
        <f>ROUND(E12*U12,2)</f>
        <v>0</v>
      </c>
      <c r="W12" s="221"/>
      <c r="X12" s="221" t="s">
        <v>179</v>
      </c>
      <c r="Y12" s="221" t="s">
        <v>180</v>
      </c>
      <c r="Z12" s="210"/>
      <c r="AA12" s="210"/>
      <c r="AB12" s="210"/>
      <c r="AC12" s="210"/>
      <c r="AD12" s="210"/>
      <c r="AE12" s="210"/>
      <c r="AF12" s="210"/>
      <c r="AG12" s="210" t="s">
        <v>188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737</v>
      </c>
      <c r="C13" s="258" t="s">
        <v>738</v>
      </c>
      <c r="D13" s="245" t="s">
        <v>231</v>
      </c>
      <c r="E13" s="246">
        <v>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267</v>
      </c>
      <c r="T13" s="249" t="s">
        <v>268</v>
      </c>
      <c r="U13" s="221">
        <v>0</v>
      </c>
      <c r="V13" s="221">
        <f>ROUND(E13*U13,2)</f>
        <v>0</v>
      </c>
      <c r="W13" s="221"/>
      <c r="X13" s="221" t="s">
        <v>179</v>
      </c>
      <c r="Y13" s="221" t="s">
        <v>180</v>
      </c>
      <c r="Z13" s="210"/>
      <c r="AA13" s="210"/>
      <c r="AB13" s="210"/>
      <c r="AC13" s="210"/>
      <c r="AD13" s="210"/>
      <c r="AE13" s="210"/>
      <c r="AF13" s="210"/>
      <c r="AG13" s="210" t="s">
        <v>188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5</v>
      </c>
      <c r="B14" s="244" t="s">
        <v>739</v>
      </c>
      <c r="C14" s="258" t="s">
        <v>740</v>
      </c>
      <c r="D14" s="245" t="s">
        <v>231</v>
      </c>
      <c r="E14" s="246">
        <v>10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267</v>
      </c>
      <c r="T14" s="249" t="s">
        <v>268</v>
      </c>
      <c r="U14" s="221">
        <v>0</v>
      </c>
      <c r="V14" s="221">
        <f>ROUND(E14*U14,2)</f>
        <v>0</v>
      </c>
      <c r="W14" s="221"/>
      <c r="X14" s="221" t="s">
        <v>179</v>
      </c>
      <c r="Y14" s="221" t="s">
        <v>180</v>
      </c>
      <c r="Z14" s="210"/>
      <c r="AA14" s="210"/>
      <c r="AB14" s="210"/>
      <c r="AC14" s="210"/>
      <c r="AD14" s="210"/>
      <c r="AE14" s="210"/>
      <c r="AF14" s="210"/>
      <c r="AG14" s="210" t="s">
        <v>188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741</v>
      </c>
      <c r="C15" s="258" t="s">
        <v>742</v>
      </c>
      <c r="D15" s="245" t="s">
        <v>231</v>
      </c>
      <c r="E15" s="246">
        <v>200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267</v>
      </c>
      <c r="T15" s="249" t="s">
        <v>268</v>
      </c>
      <c r="U15" s="221">
        <v>0</v>
      </c>
      <c r="V15" s="221">
        <f>ROUND(E15*U15,2)</f>
        <v>0</v>
      </c>
      <c r="W15" s="221"/>
      <c r="X15" s="221" t="s">
        <v>179</v>
      </c>
      <c r="Y15" s="221" t="s">
        <v>180</v>
      </c>
      <c r="Z15" s="210"/>
      <c r="AA15" s="210"/>
      <c r="AB15" s="210"/>
      <c r="AC15" s="210"/>
      <c r="AD15" s="210"/>
      <c r="AE15" s="210"/>
      <c r="AF15" s="210"/>
      <c r="AG15" s="210" t="s">
        <v>188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743</v>
      </c>
      <c r="C16" s="258" t="s">
        <v>744</v>
      </c>
      <c r="D16" s="245" t="s">
        <v>231</v>
      </c>
      <c r="E16" s="246">
        <v>45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267</v>
      </c>
      <c r="T16" s="249" t="s">
        <v>268</v>
      </c>
      <c r="U16" s="221">
        <v>0</v>
      </c>
      <c r="V16" s="221">
        <f>ROUND(E16*U16,2)</f>
        <v>0</v>
      </c>
      <c r="W16" s="221"/>
      <c r="X16" s="221" t="s">
        <v>179</v>
      </c>
      <c r="Y16" s="221" t="s">
        <v>180</v>
      </c>
      <c r="Z16" s="210"/>
      <c r="AA16" s="210"/>
      <c r="AB16" s="210"/>
      <c r="AC16" s="210"/>
      <c r="AD16" s="210"/>
      <c r="AE16" s="210"/>
      <c r="AF16" s="210"/>
      <c r="AG16" s="210" t="s">
        <v>188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8</v>
      </c>
      <c r="B17" s="244" t="s">
        <v>745</v>
      </c>
      <c r="C17" s="258" t="s">
        <v>746</v>
      </c>
      <c r="D17" s="245" t="s">
        <v>231</v>
      </c>
      <c r="E17" s="246">
        <v>25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267</v>
      </c>
      <c r="T17" s="249" t="s">
        <v>268</v>
      </c>
      <c r="U17" s="221">
        <v>0</v>
      </c>
      <c r="V17" s="221">
        <f>ROUND(E17*U17,2)</f>
        <v>0</v>
      </c>
      <c r="W17" s="221"/>
      <c r="X17" s="221" t="s">
        <v>179</v>
      </c>
      <c r="Y17" s="221" t="s">
        <v>180</v>
      </c>
      <c r="Z17" s="210"/>
      <c r="AA17" s="210"/>
      <c r="AB17" s="210"/>
      <c r="AC17" s="210"/>
      <c r="AD17" s="210"/>
      <c r="AE17" s="210"/>
      <c r="AF17" s="210"/>
      <c r="AG17" s="210" t="s">
        <v>188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9</v>
      </c>
      <c r="B18" s="244" t="s">
        <v>747</v>
      </c>
      <c r="C18" s="258" t="s">
        <v>748</v>
      </c>
      <c r="D18" s="245" t="s">
        <v>231</v>
      </c>
      <c r="E18" s="246">
        <v>15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267</v>
      </c>
      <c r="T18" s="249" t="s">
        <v>268</v>
      </c>
      <c r="U18" s="221">
        <v>0</v>
      </c>
      <c r="V18" s="221">
        <f>ROUND(E18*U18,2)</f>
        <v>0</v>
      </c>
      <c r="W18" s="221"/>
      <c r="X18" s="221" t="s">
        <v>179</v>
      </c>
      <c r="Y18" s="221" t="s">
        <v>180</v>
      </c>
      <c r="Z18" s="210"/>
      <c r="AA18" s="210"/>
      <c r="AB18" s="210"/>
      <c r="AC18" s="210"/>
      <c r="AD18" s="210"/>
      <c r="AE18" s="210"/>
      <c r="AF18" s="210"/>
      <c r="AG18" s="210" t="s">
        <v>188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10</v>
      </c>
      <c r="B19" s="244" t="s">
        <v>749</v>
      </c>
      <c r="C19" s="258" t="s">
        <v>750</v>
      </c>
      <c r="D19" s="245" t="s">
        <v>586</v>
      </c>
      <c r="E19" s="246">
        <v>17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267</v>
      </c>
      <c r="T19" s="249" t="s">
        <v>268</v>
      </c>
      <c r="U19" s="221">
        <v>0</v>
      </c>
      <c r="V19" s="221">
        <f>ROUND(E19*U19,2)</f>
        <v>0</v>
      </c>
      <c r="W19" s="221"/>
      <c r="X19" s="221" t="s">
        <v>179</v>
      </c>
      <c r="Y19" s="221" t="s">
        <v>180</v>
      </c>
      <c r="Z19" s="210"/>
      <c r="AA19" s="210"/>
      <c r="AB19" s="210"/>
      <c r="AC19" s="210"/>
      <c r="AD19" s="210"/>
      <c r="AE19" s="210"/>
      <c r="AF19" s="210"/>
      <c r="AG19" s="210" t="s">
        <v>188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751</v>
      </c>
      <c r="C20" s="258" t="s">
        <v>752</v>
      </c>
      <c r="D20" s="245" t="s">
        <v>586</v>
      </c>
      <c r="E20" s="246">
        <v>40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267</v>
      </c>
      <c r="T20" s="249" t="s">
        <v>268</v>
      </c>
      <c r="U20" s="221">
        <v>0</v>
      </c>
      <c r="V20" s="221">
        <f>ROUND(E20*U20,2)</f>
        <v>0</v>
      </c>
      <c r="W20" s="221"/>
      <c r="X20" s="221" t="s">
        <v>179</v>
      </c>
      <c r="Y20" s="221" t="s">
        <v>180</v>
      </c>
      <c r="Z20" s="210"/>
      <c r="AA20" s="210"/>
      <c r="AB20" s="210"/>
      <c r="AC20" s="210"/>
      <c r="AD20" s="210"/>
      <c r="AE20" s="210"/>
      <c r="AF20" s="210"/>
      <c r="AG20" s="210" t="s">
        <v>188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12</v>
      </c>
      <c r="B21" s="244" t="s">
        <v>753</v>
      </c>
      <c r="C21" s="258" t="s">
        <v>754</v>
      </c>
      <c r="D21" s="245" t="s">
        <v>586</v>
      </c>
      <c r="E21" s="246">
        <v>10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267</v>
      </c>
      <c r="T21" s="249" t="s">
        <v>268</v>
      </c>
      <c r="U21" s="221">
        <v>0</v>
      </c>
      <c r="V21" s="221">
        <f>ROUND(E21*U21,2)</f>
        <v>0</v>
      </c>
      <c r="W21" s="221"/>
      <c r="X21" s="221" t="s">
        <v>179</v>
      </c>
      <c r="Y21" s="221" t="s">
        <v>180</v>
      </c>
      <c r="Z21" s="210"/>
      <c r="AA21" s="210"/>
      <c r="AB21" s="210"/>
      <c r="AC21" s="210"/>
      <c r="AD21" s="210"/>
      <c r="AE21" s="210"/>
      <c r="AF21" s="210"/>
      <c r="AG21" s="210" t="s">
        <v>188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13</v>
      </c>
      <c r="B22" s="244" t="s">
        <v>755</v>
      </c>
      <c r="C22" s="258" t="s">
        <v>756</v>
      </c>
      <c r="D22" s="245" t="s">
        <v>586</v>
      </c>
      <c r="E22" s="246">
        <v>4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267</v>
      </c>
      <c r="T22" s="249" t="s">
        <v>268</v>
      </c>
      <c r="U22" s="221">
        <v>0</v>
      </c>
      <c r="V22" s="221">
        <f>ROUND(E22*U22,2)</f>
        <v>0</v>
      </c>
      <c r="W22" s="221"/>
      <c r="X22" s="221" t="s">
        <v>179</v>
      </c>
      <c r="Y22" s="221" t="s">
        <v>180</v>
      </c>
      <c r="Z22" s="210"/>
      <c r="AA22" s="210"/>
      <c r="AB22" s="210"/>
      <c r="AC22" s="210"/>
      <c r="AD22" s="210"/>
      <c r="AE22" s="210"/>
      <c r="AF22" s="210"/>
      <c r="AG22" s="210" t="s">
        <v>188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14</v>
      </c>
      <c r="B23" s="244" t="s">
        <v>757</v>
      </c>
      <c r="C23" s="258" t="s">
        <v>758</v>
      </c>
      <c r="D23" s="245" t="s">
        <v>231</v>
      </c>
      <c r="E23" s="246">
        <v>90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267</v>
      </c>
      <c r="T23" s="249" t="s">
        <v>268</v>
      </c>
      <c r="U23" s="221">
        <v>0</v>
      </c>
      <c r="V23" s="221">
        <f>ROUND(E23*U23,2)</f>
        <v>0</v>
      </c>
      <c r="W23" s="221"/>
      <c r="X23" s="221" t="s">
        <v>179</v>
      </c>
      <c r="Y23" s="221" t="s">
        <v>180</v>
      </c>
      <c r="Z23" s="210"/>
      <c r="AA23" s="210"/>
      <c r="AB23" s="210"/>
      <c r="AC23" s="210"/>
      <c r="AD23" s="210"/>
      <c r="AE23" s="210"/>
      <c r="AF23" s="210"/>
      <c r="AG23" s="210" t="s">
        <v>188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759</v>
      </c>
      <c r="C24" s="258" t="s">
        <v>760</v>
      </c>
      <c r="D24" s="245" t="s">
        <v>586</v>
      </c>
      <c r="E24" s="246">
        <v>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267</v>
      </c>
      <c r="T24" s="249" t="s">
        <v>268</v>
      </c>
      <c r="U24" s="221">
        <v>0</v>
      </c>
      <c r="V24" s="221">
        <f>ROUND(E24*U24,2)</f>
        <v>0</v>
      </c>
      <c r="W24" s="221"/>
      <c r="X24" s="221" t="s">
        <v>179</v>
      </c>
      <c r="Y24" s="221" t="s">
        <v>180</v>
      </c>
      <c r="Z24" s="210"/>
      <c r="AA24" s="210"/>
      <c r="AB24" s="210"/>
      <c r="AC24" s="210"/>
      <c r="AD24" s="210"/>
      <c r="AE24" s="210"/>
      <c r="AF24" s="210"/>
      <c r="AG24" s="210" t="s">
        <v>188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16</v>
      </c>
      <c r="B25" s="244" t="s">
        <v>761</v>
      </c>
      <c r="C25" s="258" t="s">
        <v>762</v>
      </c>
      <c r="D25" s="245" t="s">
        <v>231</v>
      </c>
      <c r="E25" s="246">
        <v>150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267</v>
      </c>
      <c r="T25" s="249" t="s">
        <v>268</v>
      </c>
      <c r="U25" s="221">
        <v>0</v>
      </c>
      <c r="V25" s="221">
        <f>ROUND(E25*U25,2)</f>
        <v>0</v>
      </c>
      <c r="W25" s="221"/>
      <c r="X25" s="221" t="s">
        <v>179</v>
      </c>
      <c r="Y25" s="221" t="s">
        <v>180</v>
      </c>
      <c r="Z25" s="210"/>
      <c r="AA25" s="210"/>
      <c r="AB25" s="210"/>
      <c r="AC25" s="210"/>
      <c r="AD25" s="210"/>
      <c r="AE25" s="210"/>
      <c r="AF25" s="210"/>
      <c r="AG25" s="210" t="s">
        <v>188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17</v>
      </c>
      <c r="B26" s="244" t="s">
        <v>763</v>
      </c>
      <c r="C26" s="258" t="s">
        <v>764</v>
      </c>
      <c r="D26" s="245" t="s">
        <v>231</v>
      </c>
      <c r="E26" s="246">
        <v>40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267</v>
      </c>
      <c r="T26" s="249" t="s">
        <v>268</v>
      </c>
      <c r="U26" s="221">
        <v>0</v>
      </c>
      <c r="V26" s="221">
        <f>ROUND(E26*U26,2)</f>
        <v>0</v>
      </c>
      <c r="W26" s="221"/>
      <c r="X26" s="221" t="s">
        <v>179</v>
      </c>
      <c r="Y26" s="221" t="s">
        <v>180</v>
      </c>
      <c r="Z26" s="210"/>
      <c r="AA26" s="210"/>
      <c r="AB26" s="210"/>
      <c r="AC26" s="210"/>
      <c r="AD26" s="210"/>
      <c r="AE26" s="210"/>
      <c r="AF26" s="210"/>
      <c r="AG26" s="210" t="s">
        <v>188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18</v>
      </c>
      <c r="B27" s="244" t="s">
        <v>765</v>
      </c>
      <c r="C27" s="258" t="s">
        <v>766</v>
      </c>
      <c r="D27" s="245" t="s">
        <v>231</v>
      </c>
      <c r="E27" s="246">
        <v>80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267</v>
      </c>
      <c r="T27" s="249" t="s">
        <v>268</v>
      </c>
      <c r="U27" s="221">
        <v>0</v>
      </c>
      <c r="V27" s="221">
        <f>ROUND(E27*U27,2)</f>
        <v>0</v>
      </c>
      <c r="W27" s="221"/>
      <c r="X27" s="221" t="s">
        <v>179</v>
      </c>
      <c r="Y27" s="221" t="s">
        <v>180</v>
      </c>
      <c r="Z27" s="210"/>
      <c r="AA27" s="210"/>
      <c r="AB27" s="210"/>
      <c r="AC27" s="210"/>
      <c r="AD27" s="210"/>
      <c r="AE27" s="210"/>
      <c r="AF27" s="210"/>
      <c r="AG27" s="210" t="s">
        <v>188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19</v>
      </c>
      <c r="B28" s="244" t="s">
        <v>767</v>
      </c>
      <c r="C28" s="258" t="s">
        <v>768</v>
      </c>
      <c r="D28" s="245" t="s">
        <v>231</v>
      </c>
      <c r="E28" s="246">
        <v>40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267</v>
      </c>
      <c r="T28" s="249" t="s">
        <v>268</v>
      </c>
      <c r="U28" s="221">
        <v>0</v>
      </c>
      <c r="V28" s="221">
        <f>ROUND(E28*U28,2)</f>
        <v>0</v>
      </c>
      <c r="W28" s="221"/>
      <c r="X28" s="221" t="s">
        <v>179</v>
      </c>
      <c r="Y28" s="221" t="s">
        <v>180</v>
      </c>
      <c r="Z28" s="210"/>
      <c r="AA28" s="210"/>
      <c r="AB28" s="210"/>
      <c r="AC28" s="210"/>
      <c r="AD28" s="210"/>
      <c r="AE28" s="210"/>
      <c r="AF28" s="210"/>
      <c r="AG28" s="210" t="s">
        <v>188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20</v>
      </c>
      <c r="B29" s="244" t="s">
        <v>769</v>
      </c>
      <c r="C29" s="258" t="s">
        <v>770</v>
      </c>
      <c r="D29" s="245" t="s">
        <v>231</v>
      </c>
      <c r="E29" s="246">
        <v>35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267</v>
      </c>
      <c r="T29" s="249" t="s">
        <v>268</v>
      </c>
      <c r="U29" s="221">
        <v>0</v>
      </c>
      <c r="V29" s="221">
        <f>ROUND(E29*U29,2)</f>
        <v>0</v>
      </c>
      <c r="W29" s="221"/>
      <c r="X29" s="221" t="s">
        <v>179</v>
      </c>
      <c r="Y29" s="221" t="s">
        <v>180</v>
      </c>
      <c r="Z29" s="210"/>
      <c r="AA29" s="210"/>
      <c r="AB29" s="210"/>
      <c r="AC29" s="210"/>
      <c r="AD29" s="210"/>
      <c r="AE29" s="210"/>
      <c r="AF29" s="210"/>
      <c r="AG29" s="210" t="s">
        <v>188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21</v>
      </c>
      <c r="B30" s="244" t="s">
        <v>771</v>
      </c>
      <c r="C30" s="258" t="s">
        <v>772</v>
      </c>
      <c r="D30" s="245" t="s">
        <v>231</v>
      </c>
      <c r="E30" s="246">
        <v>40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267</v>
      </c>
      <c r="T30" s="249" t="s">
        <v>268</v>
      </c>
      <c r="U30" s="221">
        <v>0</v>
      </c>
      <c r="V30" s="221">
        <f>ROUND(E30*U30,2)</f>
        <v>0</v>
      </c>
      <c r="W30" s="221"/>
      <c r="X30" s="221" t="s">
        <v>179</v>
      </c>
      <c r="Y30" s="221" t="s">
        <v>180</v>
      </c>
      <c r="Z30" s="210"/>
      <c r="AA30" s="210"/>
      <c r="AB30" s="210"/>
      <c r="AC30" s="210"/>
      <c r="AD30" s="210"/>
      <c r="AE30" s="210"/>
      <c r="AF30" s="210"/>
      <c r="AG30" s="210" t="s">
        <v>188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22</v>
      </c>
      <c r="B31" s="244" t="s">
        <v>773</v>
      </c>
      <c r="C31" s="258" t="s">
        <v>774</v>
      </c>
      <c r="D31" s="245" t="s">
        <v>231</v>
      </c>
      <c r="E31" s="246">
        <v>15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267</v>
      </c>
      <c r="T31" s="249" t="s">
        <v>268</v>
      </c>
      <c r="U31" s="221">
        <v>0</v>
      </c>
      <c r="V31" s="221">
        <f>ROUND(E31*U31,2)</f>
        <v>0</v>
      </c>
      <c r="W31" s="221"/>
      <c r="X31" s="221" t="s">
        <v>179</v>
      </c>
      <c r="Y31" s="221" t="s">
        <v>180</v>
      </c>
      <c r="Z31" s="210"/>
      <c r="AA31" s="210"/>
      <c r="AB31" s="210"/>
      <c r="AC31" s="210"/>
      <c r="AD31" s="210"/>
      <c r="AE31" s="210"/>
      <c r="AF31" s="210"/>
      <c r="AG31" s="210" t="s">
        <v>188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6" t="s">
        <v>171</v>
      </c>
      <c r="B32" s="227" t="s">
        <v>52</v>
      </c>
      <c r="C32" s="253" t="s">
        <v>93</v>
      </c>
      <c r="D32" s="228"/>
      <c r="E32" s="229"/>
      <c r="F32" s="230"/>
      <c r="G32" s="230">
        <f>SUMIF(AG33:AG35,"&lt;&gt;NOR",G33:G35)</f>
        <v>0</v>
      </c>
      <c r="H32" s="230"/>
      <c r="I32" s="230">
        <f>SUM(I33:I35)</f>
        <v>0</v>
      </c>
      <c r="J32" s="230"/>
      <c r="K32" s="230">
        <f>SUM(K33:K35)</f>
        <v>0</v>
      </c>
      <c r="L32" s="230"/>
      <c r="M32" s="230">
        <f>SUM(M33:M35)</f>
        <v>0</v>
      </c>
      <c r="N32" s="229"/>
      <c r="O32" s="229">
        <f>SUM(O33:O35)</f>
        <v>0</v>
      </c>
      <c r="P32" s="229"/>
      <c r="Q32" s="229">
        <f>SUM(Q33:Q35)</f>
        <v>0</v>
      </c>
      <c r="R32" s="230"/>
      <c r="S32" s="230"/>
      <c r="T32" s="231"/>
      <c r="U32" s="225"/>
      <c r="V32" s="225">
        <f>SUM(V33:V35)</f>
        <v>0</v>
      </c>
      <c r="W32" s="225"/>
      <c r="X32" s="225"/>
      <c r="Y32" s="225"/>
      <c r="AG32" t="s">
        <v>172</v>
      </c>
    </row>
    <row r="33" spans="1:60" outlineLevel="1" x14ac:dyDescent="0.2">
      <c r="A33" s="243">
        <v>23</v>
      </c>
      <c r="B33" s="244" t="s">
        <v>715</v>
      </c>
      <c r="C33" s="258" t="s">
        <v>775</v>
      </c>
      <c r="D33" s="245" t="s">
        <v>586</v>
      </c>
      <c r="E33" s="246">
        <v>13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267</v>
      </c>
      <c r="T33" s="249" t="s">
        <v>268</v>
      </c>
      <c r="U33" s="221">
        <v>0</v>
      </c>
      <c r="V33" s="221">
        <f>ROUND(E33*U33,2)</f>
        <v>0</v>
      </c>
      <c r="W33" s="221"/>
      <c r="X33" s="221" t="s">
        <v>179</v>
      </c>
      <c r="Y33" s="221" t="s">
        <v>180</v>
      </c>
      <c r="Z33" s="210"/>
      <c r="AA33" s="210"/>
      <c r="AB33" s="210"/>
      <c r="AC33" s="210"/>
      <c r="AD33" s="210"/>
      <c r="AE33" s="210"/>
      <c r="AF33" s="210"/>
      <c r="AG33" s="210" t="s">
        <v>188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24</v>
      </c>
      <c r="B34" s="244" t="s">
        <v>717</v>
      </c>
      <c r="C34" s="258" t="s">
        <v>776</v>
      </c>
      <c r="D34" s="245" t="s">
        <v>586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267</v>
      </c>
      <c r="T34" s="249" t="s">
        <v>268</v>
      </c>
      <c r="U34" s="221">
        <v>0</v>
      </c>
      <c r="V34" s="221">
        <f>ROUND(E34*U34,2)</f>
        <v>0</v>
      </c>
      <c r="W34" s="221"/>
      <c r="X34" s="221" t="s">
        <v>179</v>
      </c>
      <c r="Y34" s="221" t="s">
        <v>180</v>
      </c>
      <c r="Z34" s="210"/>
      <c r="AA34" s="210"/>
      <c r="AB34" s="210"/>
      <c r="AC34" s="210"/>
      <c r="AD34" s="210"/>
      <c r="AE34" s="210"/>
      <c r="AF34" s="210"/>
      <c r="AG34" s="210" t="s">
        <v>188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25</v>
      </c>
      <c r="B35" s="244" t="s">
        <v>777</v>
      </c>
      <c r="C35" s="258" t="s">
        <v>778</v>
      </c>
      <c r="D35" s="245" t="s">
        <v>586</v>
      </c>
      <c r="E35" s="246">
        <v>14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267</v>
      </c>
      <c r="T35" s="249" t="s">
        <v>268</v>
      </c>
      <c r="U35" s="221">
        <v>0</v>
      </c>
      <c r="V35" s="221">
        <f>ROUND(E35*U35,2)</f>
        <v>0</v>
      </c>
      <c r="W35" s="221"/>
      <c r="X35" s="221" t="s">
        <v>469</v>
      </c>
      <c r="Y35" s="221" t="s">
        <v>180</v>
      </c>
      <c r="Z35" s="210"/>
      <c r="AA35" s="210"/>
      <c r="AB35" s="210"/>
      <c r="AC35" s="210"/>
      <c r="AD35" s="210"/>
      <c r="AE35" s="210"/>
      <c r="AF35" s="210"/>
      <c r="AG35" s="210" t="s">
        <v>599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171</v>
      </c>
      <c r="B36" s="227" t="s">
        <v>47</v>
      </c>
      <c r="C36" s="253" t="s">
        <v>94</v>
      </c>
      <c r="D36" s="228"/>
      <c r="E36" s="229"/>
      <c r="F36" s="230"/>
      <c r="G36" s="230">
        <f>SUMIF(AG37:AG54,"&lt;&gt;NOR",G37:G54)</f>
        <v>0</v>
      </c>
      <c r="H36" s="230"/>
      <c r="I36" s="230">
        <f>SUM(I37:I54)</f>
        <v>0</v>
      </c>
      <c r="J36" s="230"/>
      <c r="K36" s="230">
        <f>SUM(K37:K54)</f>
        <v>0</v>
      </c>
      <c r="L36" s="230"/>
      <c r="M36" s="230">
        <f>SUM(M37:M54)</f>
        <v>0</v>
      </c>
      <c r="N36" s="229"/>
      <c r="O36" s="229">
        <f>SUM(O37:O54)</f>
        <v>0</v>
      </c>
      <c r="P36" s="229"/>
      <c r="Q36" s="229">
        <f>SUM(Q37:Q54)</f>
        <v>0</v>
      </c>
      <c r="R36" s="230"/>
      <c r="S36" s="230"/>
      <c r="T36" s="231"/>
      <c r="U36" s="225"/>
      <c r="V36" s="225">
        <f>SUM(V37:V54)</f>
        <v>0</v>
      </c>
      <c r="W36" s="225"/>
      <c r="X36" s="225"/>
      <c r="Y36" s="225"/>
      <c r="AG36" t="s">
        <v>172</v>
      </c>
    </row>
    <row r="37" spans="1:60" outlineLevel="1" x14ac:dyDescent="0.2">
      <c r="A37" s="243">
        <v>26</v>
      </c>
      <c r="B37" s="244" t="s">
        <v>719</v>
      </c>
      <c r="C37" s="258" t="s">
        <v>779</v>
      </c>
      <c r="D37" s="245" t="s">
        <v>586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267</v>
      </c>
      <c r="T37" s="249" t="s">
        <v>268</v>
      </c>
      <c r="U37" s="221">
        <v>0</v>
      </c>
      <c r="V37" s="221">
        <f>ROUND(E37*U37,2)</f>
        <v>0</v>
      </c>
      <c r="W37" s="221"/>
      <c r="X37" s="221" t="s">
        <v>179</v>
      </c>
      <c r="Y37" s="221" t="s">
        <v>180</v>
      </c>
      <c r="Z37" s="210"/>
      <c r="AA37" s="210"/>
      <c r="AB37" s="210"/>
      <c r="AC37" s="210"/>
      <c r="AD37" s="210"/>
      <c r="AE37" s="210"/>
      <c r="AF37" s="210"/>
      <c r="AG37" s="210" t="s">
        <v>188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27</v>
      </c>
      <c r="B38" s="244" t="s">
        <v>780</v>
      </c>
      <c r="C38" s="258" t="s">
        <v>781</v>
      </c>
      <c r="D38" s="245" t="s">
        <v>586</v>
      </c>
      <c r="E38" s="246">
        <v>10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267</v>
      </c>
      <c r="T38" s="249" t="s">
        <v>268</v>
      </c>
      <c r="U38" s="221">
        <v>0</v>
      </c>
      <c r="V38" s="221">
        <f>ROUND(E38*U38,2)</f>
        <v>0</v>
      </c>
      <c r="W38" s="221"/>
      <c r="X38" s="221" t="s">
        <v>179</v>
      </c>
      <c r="Y38" s="221" t="s">
        <v>180</v>
      </c>
      <c r="Z38" s="210"/>
      <c r="AA38" s="210"/>
      <c r="AB38" s="210"/>
      <c r="AC38" s="210"/>
      <c r="AD38" s="210"/>
      <c r="AE38" s="210"/>
      <c r="AF38" s="210"/>
      <c r="AG38" s="210" t="s">
        <v>188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28</v>
      </c>
      <c r="B39" s="244" t="s">
        <v>782</v>
      </c>
      <c r="C39" s="258" t="s">
        <v>783</v>
      </c>
      <c r="D39" s="245" t="s">
        <v>231</v>
      </c>
      <c r="E39" s="246">
        <v>8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267</v>
      </c>
      <c r="T39" s="249" t="s">
        <v>268</v>
      </c>
      <c r="U39" s="221">
        <v>0</v>
      </c>
      <c r="V39" s="221">
        <f>ROUND(E39*U39,2)</f>
        <v>0</v>
      </c>
      <c r="W39" s="221"/>
      <c r="X39" s="221" t="s">
        <v>179</v>
      </c>
      <c r="Y39" s="221" t="s">
        <v>180</v>
      </c>
      <c r="Z39" s="210"/>
      <c r="AA39" s="210"/>
      <c r="AB39" s="210"/>
      <c r="AC39" s="210"/>
      <c r="AD39" s="210"/>
      <c r="AE39" s="210"/>
      <c r="AF39" s="210"/>
      <c r="AG39" s="210" t="s">
        <v>188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29</v>
      </c>
      <c r="B40" s="244" t="s">
        <v>784</v>
      </c>
      <c r="C40" s="258" t="s">
        <v>785</v>
      </c>
      <c r="D40" s="245" t="s">
        <v>231</v>
      </c>
      <c r="E40" s="246">
        <v>40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267</v>
      </c>
      <c r="T40" s="249" t="s">
        <v>268</v>
      </c>
      <c r="U40" s="221">
        <v>0</v>
      </c>
      <c r="V40" s="221">
        <f>ROUND(E40*U40,2)</f>
        <v>0</v>
      </c>
      <c r="W40" s="221"/>
      <c r="X40" s="221" t="s">
        <v>179</v>
      </c>
      <c r="Y40" s="221" t="s">
        <v>180</v>
      </c>
      <c r="Z40" s="210"/>
      <c r="AA40" s="210"/>
      <c r="AB40" s="210"/>
      <c r="AC40" s="210"/>
      <c r="AD40" s="210"/>
      <c r="AE40" s="210"/>
      <c r="AF40" s="210"/>
      <c r="AG40" s="210" t="s">
        <v>188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30</v>
      </c>
      <c r="B41" s="244" t="s">
        <v>786</v>
      </c>
      <c r="C41" s="258" t="s">
        <v>787</v>
      </c>
      <c r="D41" s="245" t="s">
        <v>231</v>
      </c>
      <c r="E41" s="246">
        <v>260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267</v>
      </c>
      <c r="T41" s="249" t="s">
        <v>268</v>
      </c>
      <c r="U41" s="221">
        <v>0</v>
      </c>
      <c r="V41" s="221">
        <f>ROUND(E41*U41,2)</f>
        <v>0</v>
      </c>
      <c r="W41" s="221"/>
      <c r="X41" s="221" t="s">
        <v>179</v>
      </c>
      <c r="Y41" s="221" t="s">
        <v>180</v>
      </c>
      <c r="Z41" s="210"/>
      <c r="AA41" s="210"/>
      <c r="AB41" s="210"/>
      <c r="AC41" s="210"/>
      <c r="AD41" s="210"/>
      <c r="AE41" s="210"/>
      <c r="AF41" s="210"/>
      <c r="AG41" s="210" t="s">
        <v>188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31</v>
      </c>
      <c r="B42" s="244" t="s">
        <v>788</v>
      </c>
      <c r="C42" s="258" t="s">
        <v>789</v>
      </c>
      <c r="D42" s="245" t="s">
        <v>231</v>
      </c>
      <c r="E42" s="246">
        <v>30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267</v>
      </c>
      <c r="T42" s="249" t="s">
        <v>268</v>
      </c>
      <c r="U42" s="221">
        <v>0</v>
      </c>
      <c r="V42" s="221">
        <f>ROUND(E42*U42,2)</f>
        <v>0</v>
      </c>
      <c r="W42" s="221"/>
      <c r="X42" s="221" t="s">
        <v>179</v>
      </c>
      <c r="Y42" s="221" t="s">
        <v>180</v>
      </c>
      <c r="Z42" s="210"/>
      <c r="AA42" s="210"/>
      <c r="AB42" s="210"/>
      <c r="AC42" s="210"/>
      <c r="AD42" s="210"/>
      <c r="AE42" s="210"/>
      <c r="AF42" s="210"/>
      <c r="AG42" s="210" t="s">
        <v>188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32</v>
      </c>
      <c r="B43" s="244" t="s">
        <v>790</v>
      </c>
      <c r="C43" s="258" t="s">
        <v>791</v>
      </c>
      <c r="D43" s="245" t="s">
        <v>231</v>
      </c>
      <c r="E43" s="246">
        <v>15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267</v>
      </c>
      <c r="T43" s="249" t="s">
        <v>268</v>
      </c>
      <c r="U43" s="221">
        <v>0</v>
      </c>
      <c r="V43" s="221">
        <f>ROUND(E43*U43,2)</f>
        <v>0</v>
      </c>
      <c r="W43" s="221"/>
      <c r="X43" s="221" t="s">
        <v>179</v>
      </c>
      <c r="Y43" s="221" t="s">
        <v>180</v>
      </c>
      <c r="Z43" s="210"/>
      <c r="AA43" s="210"/>
      <c r="AB43" s="210"/>
      <c r="AC43" s="210"/>
      <c r="AD43" s="210"/>
      <c r="AE43" s="210"/>
      <c r="AF43" s="210"/>
      <c r="AG43" s="210" t="s">
        <v>188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33</v>
      </c>
      <c r="B44" s="244" t="s">
        <v>792</v>
      </c>
      <c r="C44" s="258" t="s">
        <v>793</v>
      </c>
      <c r="D44" s="245" t="s">
        <v>586</v>
      </c>
      <c r="E44" s="246">
        <v>25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267</v>
      </c>
      <c r="T44" s="249" t="s">
        <v>268</v>
      </c>
      <c r="U44" s="221">
        <v>0</v>
      </c>
      <c r="V44" s="221">
        <f>ROUND(E44*U44,2)</f>
        <v>0</v>
      </c>
      <c r="W44" s="221"/>
      <c r="X44" s="221" t="s">
        <v>179</v>
      </c>
      <c r="Y44" s="221" t="s">
        <v>180</v>
      </c>
      <c r="Z44" s="210"/>
      <c r="AA44" s="210"/>
      <c r="AB44" s="210"/>
      <c r="AC44" s="210"/>
      <c r="AD44" s="210"/>
      <c r="AE44" s="210"/>
      <c r="AF44" s="210"/>
      <c r="AG44" s="210" t="s">
        <v>188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34</v>
      </c>
      <c r="B45" s="244" t="s">
        <v>794</v>
      </c>
      <c r="C45" s="258" t="s">
        <v>795</v>
      </c>
      <c r="D45" s="245" t="s">
        <v>586</v>
      </c>
      <c r="E45" s="246">
        <v>10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267</v>
      </c>
      <c r="T45" s="249" t="s">
        <v>268</v>
      </c>
      <c r="U45" s="221">
        <v>0</v>
      </c>
      <c r="V45" s="221">
        <f>ROUND(E45*U45,2)</f>
        <v>0</v>
      </c>
      <c r="W45" s="221"/>
      <c r="X45" s="221" t="s">
        <v>179</v>
      </c>
      <c r="Y45" s="221" t="s">
        <v>180</v>
      </c>
      <c r="Z45" s="210"/>
      <c r="AA45" s="210"/>
      <c r="AB45" s="210"/>
      <c r="AC45" s="210"/>
      <c r="AD45" s="210"/>
      <c r="AE45" s="210"/>
      <c r="AF45" s="210"/>
      <c r="AG45" s="210" t="s">
        <v>188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35</v>
      </c>
      <c r="B46" s="244" t="s">
        <v>796</v>
      </c>
      <c r="C46" s="258" t="s">
        <v>797</v>
      </c>
      <c r="D46" s="245" t="s">
        <v>586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267</v>
      </c>
      <c r="T46" s="249" t="s">
        <v>268</v>
      </c>
      <c r="U46" s="221">
        <v>0</v>
      </c>
      <c r="V46" s="221">
        <f>ROUND(E46*U46,2)</f>
        <v>0</v>
      </c>
      <c r="W46" s="221"/>
      <c r="X46" s="221" t="s">
        <v>179</v>
      </c>
      <c r="Y46" s="221" t="s">
        <v>180</v>
      </c>
      <c r="Z46" s="210"/>
      <c r="AA46" s="210"/>
      <c r="AB46" s="210"/>
      <c r="AC46" s="210"/>
      <c r="AD46" s="210"/>
      <c r="AE46" s="210"/>
      <c r="AF46" s="210"/>
      <c r="AG46" s="210" t="s">
        <v>188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36</v>
      </c>
      <c r="B47" s="244" t="s">
        <v>798</v>
      </c>
      <c r="C47" s="258" t="s">
        <v>799</v>
      </c>
      <c r="D47" s="245" t="s">
        <v>586</v>
      </c>
      <c r="E47" s="246">
        <v>4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267</v>
      </c>
      <c r="T47" s="249" t="s">
        <v>268</v>
      </c>
      <c r="U47" s="221">
        <v>0</v>
      </c>
      <c r="V47" s="221">
        <f>ROUND(E47*U47,2)</f>
        <v>0</v>
      </c>
      <c r="W47" s="221"/>
      <c r="X47" s="221" t="s">
        <v>179</v>
      </c>
      <c r="Y47" s="221" t="s">
        <v>180</v>
      </c>
      <c r="Z47" s="210"/>
      <c r="AA47" s="210"/>
      <c r="AB47" s="210"/>
      <c r="AC47" s="210"/>
      <c r="AD47" s="210"/>
      <c r="AE47" s="210"/>
      <c r="AF47" s="210"/>
      <c r="AG47" s="210" t="s">
        <v>188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37</v>
      </c>
      <c r="B48" s="244" t="s">
        <v>800</v>
      </c>
      <c r="C48" s="258" t="s">
        <v>801</v>
      </c>
      <c r="D48" s="245" t="s">
        <v>586</v>
      </c>
      <c r="E48" s="246">
        <v>2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267</v>
      </c>
      <c r="T48" s="249" t="s">
        <v>268</v>
      </c>
      <c r="U48" s="221">
        <v>0</v>
      </c>
      <c r="V48" s="221">
        <f>ROUND(E48*U48,2)</f>
        <v>0</v>
      </c>
      <c r="W48" s="221"/>
      <c r="X48" s="221" t="s">
        <v>179</v>
      </c>
      <c r="Y48" s="221" t="s">
        <v>180</v>
      </c>
      <c r="Z48" s="210"/>
      <c r="AA48" s="210"/>
      <c r="AB48" s="210"/>
      <c r="AC48" s="210"/>
      <c r="AD48" s="210"/>
      <c r="AE48" s="210"/>
      <c r="AF48" s="210"/>
      <c r="AG48" s="210" t="s">
        <v>188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38</v>
      </c>
      <c r="B49" s="244" t="s">
        <v>802</v>
      </c>
      <c r="C49" s="258" t="s">
        <v>803</v>
      </c>
      <c r="D49" s="245" t="s">
        <v>586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267</v>
      </c>
      <c r="T49" s="249" t="s">
        <v>268</v>
      </c>
      <c r="U49" s="221">
        <v>0</v>
      </c>
      <c r="V49" s="221">
        <f>ROUND(E49*U49,2)</f>
        <v>0</v>
      </c>
      <c r="W49" s="221"/>
      <c r="X49" s="221" t="s">
        <v>179</v>
      </c>
      <c r="Y49" s="221" t="s">
        <v>180</v>
      </c>
      <c r="Z49" s="210"/>
      <c r="AA49" s="210"/>
      <c r="AB49" s="210"/>
      <c r="AC49" s="210"/>
      <c r="AD49" s="210"/>
      <c r="AE49" s="210"/>
      <c r="AF49" s="210"/>
      <c r="AG49" s="210" t="s">
        <v>188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39</v>
      </c>
      <c r="B50" s="244" t="s">
        <v>804</v>
      </c>
      <c r="C50" s="258" t="s">
        <v>805</v>
      </c>
      <c r="D50" s="245" t="s">
        <v>586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267</v>
      </c>
      <c r="T50" s="249" t="s">
        <v>268</v>
      </c>
      <c r="U50" s="221">
        <v>0</v>
      </c>
      <c r="V50" s="221">
        <f>ROUND(E50*U50,2)</f>
        <v>0</v>
      </c>
      <c r="W50" s="221"/>
      <c r="X50" s="221" t="s">
        <v>179</v>
      </c>
      <c r="Y50" s="221" t="s">
        <v>180</v>
      </c>
      <c r="Z50" s="210"/>
      <c r="AA50" s="210"/>
      <c r="AB50" s="210"/>
      <c r="AC50" s="210"/>
      <c r="AD50" s="210"/>
      <c r="AE50" s="210"/>
      <c r="AF50" s="210"/>
      <c r="AG50" s="210" t="s">
        <v>188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40</v>
      </c>
      <c r="B51" s="244" t="s">
        <v>806</v>
      </c>
      <c r="C51" s="258" t="s">
        <v>807</v>
      </c>
      <c r="D51" s="245" t="s">
        <v>586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267</v>
      </c>
      <c r="T51" s="249" t="s">
        <v>268</v>
      </c>
      <c r="U51" s="221">
        <v>0</v>
      </c>
      <c r="V51" s="221">
        <f>ROUND(E51*U51,2)</f>
        <v>0</v>
      </c>
      <c r="W51" s="221"/>
      <c r="X51" s="221" t="s">
        <v>179</v>
      </c>
      <c r="Y51" s="221" t="s">
        <v>180</v>
      </c>
      <c r="Z51" s="210"/>
      <c r="AA51" s="210"/>
      <c r="AB51" s="210"/>
      <c r="AC51" s="210"/>
      <c r="AD51" s="210"/>
      <c r="AE51" s="210"/>
      <c r="AF51" s="210"/>
      <c r="AG51" s="210" t="s">
        <v>188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41</v>
      </c>
      <c r="B52" s="244" t="s">
        <v>808</v>
      </c>
      <c r="C52" s="258" t="s">
        <v>809</v>
      </c>
      <c r="D52" s="245" t="s">
        <v>586</v>
      </c>
      <c r="E52" s="246">
        <v>5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267</v>
      </c>
      <c r="T52" s="249" t="s">
        <v>268</v>
      </c>
      <c r="U52" s="221">
        <v>0</v>
      </c>
      <c r="V52" s="221">
        <f>ROUND(E52*U52,2)</f>
        <v>0</v>
      </c>
      <c r="W52" s="221"/>
      <c r="X52" s="221" t="s">
        <v>179</v>
      </c>
      <c r="Y52" s="221" t="s">
        <v>180</v>
      </c>
      <c r="Z52" s="210"/>
      <c r="AA52" s="210"/>
      <c r="AB52" s="210"/>
      <c r="AC52" s="210"/>
      <c r="AD52" s="210"/>
      <c r="AE52" s="210"/>
      <c r="AF52" s="210"/>
      <c r="AG52" s="210" t="s">
        <v>188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42</v>
      </c>
      <c r="B53" s="244" t="s">
        <v>810</v>
      </c>
      <c r="C53" s="258" t="s">
        <v>811</v>
      </c>
      <c r="D53" s="245" t="s">
        <v>586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267</v>
      </c>
      <c r="T53" s="249" t="s">
        <v>268</v>
      </c>
      <c r="U53" s="221">
        <v>0</v>
      </c>
      <c r="V53" s="221">
        <f>ROUND(E53*U53,2)</f>
        <v>0</v>
      </c>
      <c r="W53" s="221"/>
      <c r="X53" s="221" t="s">
        <v>179</v>
      </c>
      <c r="Y53" s="221" t="s">
        <v>180</v>
      </c>
      <c r="Z53" s="210"/>
      <c r="AA53" s="210"/>
      <c r="AB53" s="210"/>
      <c r="AC53" s="210"/>
      <c r="AD53" s="210"/>
      <c r="AE53" s="210"/>
      <c r="AF53" s="210"/>
      <c r="AG53" s="210" t="s">
        <v>188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43</v>
      </c>
      <c r="B54" s="244" t="s">
        <v>812</v>
      </c>
      <c r="C54" s="258" t="s">
        <v>813</v>
      </c>
      <c r="D54" s="245" t="s">
        <v>586</v>
      </c>
      <c r="E54" s="246">
        <v>5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267</v>
      </c>
      <c r="T54" s="249" t="s">
        <v>268</v>
      </c>
      <c r="U54" s="221">
        <v>0</v>
      </c>
      <c r="V54" s="221">
        <f>ROUND(E54*U54,2)</f>
        <v>0</v>
      </c>
      <c r="W54" s="221"/>
      <c r="X54" s="221" t="s">
        <v>179</v>
      </c>
      <c r="Y54" s="221" t="s">
        <v>180</v>
      </c>
      <c r="Z54" s="210"/>
      <c r="AA54" s="210"/>
      <c r="AB54" s="210"/>
      <c r="AC54" s="210"/>
      <c r="AD54" s="210"/>
      <c r="AE54" s="210"/>
      <c r="AF54" s="210"/>
      <c r="AG54" s="210" t="s">
        <v>188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6" t="s">
        <v>171</v>
      </c>
      <c r="B55" s="227" t="s">
        <v>95</v>
      </c>
      <c r="C55" s="253" t="s">
        <v>96</v>
      </c>
      <c r="D55" s="228"/>
      <c r="E55" s="229"/>
      <c r="F55" s="230"/>
      <c r="G55" s="230">
        <f>SUMIF(AG56:AG68,"&lt;&gt;NOR",G56:G68)</f>
        <v>0</v>
      </c>
      <c r="H55" s="230"/>
      <c r="I55" s="230">
        <f>SUM(I56:I68)</f>
        <v>0</v>
      </c>
      <c r="J55" s="230"/>
      <c r="K55" s="230">
        <f>SUM(K56:K68)</f>
        <v>0</v>
      </c>
      <c r="L55" s="230"/>
      <c r="M55" s="230">
        <f>SUM(M56:M68)</f>
        <v>0</v>
      </c>
      <c r="N55" s="229"/>
      <c r="O55" s="229">
        <f>SUM(O56:O68)</f>
        <v>0</v>
      </c>
      <c r="P55" s="229"/>
      <c r="Q55" s="229">
        <f>SUM(Q56:Q68)</f>
        <v>0</v>
      </c>
      <c r="R55" s="230"/>
      <c r="S55" s="230"/>
      <c r="T55" s="231"/>
      <c r="U55" s="225"/>
      <c r="V55" s="225">
        <f>SUM(V56:V68)</f>
        <v>0</v>
      </c>
      <c r="W55" s="225"/>
      <c r="X55" s="225"/>
      <c r="Y55" s="225"/>
      <c r="AG55" t="s">
        <v>172</v>
      </c>
    </row>
    <row r="56" spans="1:60" ht="22.5" outlineLevel="1" x14ac:dyDescent="0.2">
      <c r="A56" s="243">
        <v>44</v>
      </c>
      <c r="B56" s="244" t="s">
        <v>723</v>
      </c>
      <c r="C56" s="258" t="s">
        <v>814</v>
      </c>
      <c r="D56" s="245" t="s">
        <v>326</v>
      </c>
      <c r="E56" s="246">
        <v>7.5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8"/>
      <c r="S56" s="248" t="s">
        <v>267</v>
      </c>
      <c r="T56" s="249" t="s">
        <v>268</v>
      </c>
      <c r="U56" s="221">
        <v>0</v>
      </c>
      <c r="V56" s="221">
        <f>ROUND(E56*U56,2)</f>
        <v>0</v>
      </c>
      <c r="W56" s="221"/>
      <c r="X56" s="221" t="s">
        <v>179</v>
      </c>
      <c r="Y56" s="221" t="s">
        <v>180</v>
      </c>
      <c r="Z56" s="210"/>
      <c r="AA56" s="210"/>
      <c r="AB56" s="210"/>
      <c r="AC56" s="210"/>
      <c r="AD56" s="210"/>
      <c r="AE56" s="210"/>
      <c r="AF56" s="210"/>
      <c r="AG56" s="210" t="s">
        <v>188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45</v>
      </c>
      <c r="B57" s="244" t="s">
        <v>815</v>
      </c>
      <c r="C57" s="258" t="s">
        <v>816</v>
      </c>
      <c r="D57" s="245" t="s">
        <v>231</v>
      </c>
      <c r="E57" s="246">
        <v>120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267</v>
      </c>
      <c r="T57" s="249" t="s">
        <v>268</v>
      </c>
      <c r="U57" s="221">
        <v>0</v>
      </c>
      <c r="V57" s="221">
        <f>ROUND(E57*U57,2)</f>
        <v>0</v>
      </c>
      <c r="W57" s="221"/>
      <c r="X57" s="221" t="s">
        <v>179</v>
      </c>
      <c r="Y57" s="221" t="s">
        <v>180</v>
      </c>
      <c r="Z57" s="210"/>
      <c r="AA57" s="210"/>
      <c r="AB57" s="210"/>
      <c r="AC57" s="210"/>
      <c r="AD57" s="210"/>
      <c r="AE57" s="210"/>
      <c r="AF57" s="210"/>
      <c r="AG57" s="210" t="s">
        <v>188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46</v>
      </c>
      <c r="B58" s="244" t="s">
        <v>817</v>
      </c>
      <c r="C58" s="258" t="s">
        <v>818</v>
      </c>
      <c r="D58" s="245" t="s">
        <v>231</v>
      </c>
      <c r="E58" s="246">
        <v>15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267</v>
      </c>
      <c r="T58" s="249" t="s">
        <v>268</v>
      </c>
      <c r="U58" s="221">
        <v>0</v>
      </c>
      <c r="V58" s="221">
        <f>ROUND(E58*U58,2)</f>
        <v>0</v>
      </c>
      <c r="W58" s="221"/>
      <c r="X58" s="221" t="s">
        <v>179</v>
      </c>
      <c r="Y58" s="221" t="s">
        <v>180</v>
      </c>
      <c r="Z58" s="210"/>
      <c r="AA58" s="210"/>
      <c r="AB58" s="210"/>
      <c r="AC58" s="210"/>
      <c r="AD58" s="210"/>
      <c r="AE58" s="210"/>
      <c r="AF58" s="210"/>
      <c r="AG58" s="210" t="s">
        <v>188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47</v>
      </c>
      <c r="B59" s="244" t="s">
        <v>819</v>
      </c>
      <c r="C59" s="258" t="s">
        <v>820</v>
      </c>
      <c r="D59" s="245" t="s">
        <v>231</v>
      </c>
      <c r="E59" s="246">
        <v>135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267</v>
      </c>
      <c r="T59" s="249" t="s">
        <v>268</v>
      </c>
      <c r="U59" s="221">
        <v>0</v>
      </c>
      <c r="V59" s="221">
        <f>ROUND(E59*U59,2)</f>
        <v>0</v>
      </c>
      <c r="W59" s="221"/>
      <c r="X59" s="221" t="s">
        <v>179</v>
      </c>
      <c r="Y59" s="221" t="s">
        <v>180</v>
      </c>
      <c r="Z59" s="210"/>
      <c r="AA59" s="210"/>
      <c r="AB59" s="210"/>
      <c r="AC59" s="210"/>
      <c r="AD59" s="210"/>
      <c r="AE59" s="210"/>
      <c r="AF59" s="210"/>
      <c r="AG59" s="210" t="s">
        <v>188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48</v>
      </c>
      <c r="B60" s="244" t="s">
        <v>821</v>
      </c>
      <c r="C60" s="258" t="s">
        <v>822</v>
      </c>
      <c r="D60" s="245" t="s">
        <v>586</v>
      </c>
      <c r="E60" s="246">
        <v>25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267</v>
      </c>
      <c r="T60" s="249" t="s">
        <v>268</v>
      </c>
      <c r="U60" s="221">
        <v>0</v>
      </c>
      <c r="V60" s="221">
        <f>ROUND(E60*U60,2)</f>
        <v>0</v>
      </c>
      <c r="W60" s="221"/>
      <c r="X60" s="221" t="s">
        <v>179</v>
      </c>
      <c r="Y60" s="221" t="s">
        <v>180</v>
      </c>
      <c r="Z60" s="210"/>
      <c r="AA60" s="210"/>
      <c r="AB60" s="210"/>
      <c r="AC60" s="210"/>
      <c r="AD60" s="210"/>
      <c r="AE60" s="210"/>
      <c r="AF60" s="210"/>
      <c r="AG60" s="210" t="s">
        <v>188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49</v>
      </c>
      <c r="B61" s="244" t="s">
        <v>823</v>
      </c>
      <c r="C61" s="258" t="s">
        <v>824</v>
      </c>
      <c r="D61" s="245" t="s">
        <v>231</v>
      </c>
      <c r="E61" s="246">
        <v>2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267</v>
      </c>
      <c r="T61" s="249" t="s">
        <v>268</v>
      </c>
      <c r="U61" s="221">
        <v>0</v>
      </c>
      <c r="V61" s="221">
        <f>ROUND(E61*U61,2)</f>
        <v>0</v>
      </c>
      <c r="W61" s="221"/>
      <c r="X61" s="221" t="s">
        <v>179</v>
      </c>
      <c r="Y61" s="221" t="s">
        <v>180</v>
      </c>
      <c r="Z61" s="210"/>
      <c r="AA61" s="210"/>
      <c r="AB61" s="210"/>
      <c r="AC61" s="210"/>
      <c r="AD61" s="210"/>
      <c r="AE61" s="210"/>
      <c r="AF61" s="210"/>
      <c r="AG61" s="210" t="s">
        <v>188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50</v>
      </c>
      <c r="B62" s="244" t="s">
        <v>825</v>
      </c>
      <c r="C62" s="258" t="s">
        <v>826</v>
      </c>
      <c r="D62" s="245" t="s">
        <v>326</v>
      </c>
      <c r="E62" s="246">
        <v>5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267</v>
      </c>
      <c r="T62" s="249" t="s">
        <v>268</v>
      </c>
      <c r="U62" s="221">
        <v>0</v>
      </c>
      <c r="V62" s="221">
        <f>ROUND(E62*U62,2)</f>
        <v>0</v>
      </c>
      <c r="W62" s="221"/>
      <c r="X62" s="221" t="s">
        <v>179</v>
      </c>
      <c r="Y62" s="221" t="s">
        <v>180</v>
      </c>
      <c r="Z62" s="210"/>
      <c r="AA62" s="210"/>
      <c r="AB62" s="210"/>
      <c r="AC62" s="210"/>
      <c r="AD62" s="210"/>
      <c r="AE62" s="210"/>
      <c r="AF62" s="210"/>
      <c r="AG62" s="210" t="s">
        <v>188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51</v>
      </c>
      <c r="B63" s="244" t="s">
        <v>827</v>
      </c>
      <c r="C63" s="258" t="s">
        <v>828</v>
      </c>
      <c r="D63" s="245" t="s">
        <v>586</v>
      </c>
      <c r="E63" s="246">
        <v>5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267</v>
      </c>
      <c r="T63" s="249" t="s">
        <v>268</v>
      </c>
      <c r="U63" s="221">
        <v>0</v>
      </c>
      <c r="V63" s="221">
        <f>ROUND(E63*U63,2)</f>
        <v>0</v>
      </c>
      <c r="W63" s="221"/>
      <c r="X63" s="221" t="s">
        <v>179</v>
      </c>
      <c r="Y63" s="221" t="s">
        <v>180</v>
      </c>
      <c r="Z63" s="210"/>
      <c r="AA63" s="210"/>
      <c r="AB63" s="210"/>
      <c r="AC63" s="210"/>
      <c r="AD63" s="210"/>
      <c r="AE63" s="210"/>
      <c r="AF63" s="210"/>
      <c r="AG63" s="210" t="s">
        <v>188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52</v>
      </c>
      <c r="B64" s="244" t="s">
        <v>725</v>
      </c>
      <c r="C64" s="258" t="s">
        <v>829</v>
      </c>
      <c r="D64" s="245" t="s">
        <v>326</v>
      </c>
      <c r="E64" s="246">
        <v>10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267</v>
      </c>
      <c r="T64" s="249" t="s">
        <v>268</v>
      </c>
      <c r="U64" s="221">
        <v>0</v>
      </c>
      <c r="V64" s="221">
        <f>ROUND(E64*U64,2)</f>
        <v>0</v>
      </c>
      <c r="W64" s="221"/>
      <c r="X64" s="221" t="s">
        <v>179</v>
      </c>
      <c r="Y64" s="221" t="s">
        <v>180</v>
      </c>
      <c r="Z64" s="210"/>
      <c r="AA64" s="210"/>
      <c r="AB64" s="210"/>
      <c r="AC64" s="210"/>
      <c r="AD64" s="210"/>
      <c r="AE64" s="210"/>
      <c r="AF64" s="210"/>
      <c r="AG64" s="210" t="s">
        <v>188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53</v>
      </c>
      <c r="B65" s="244" t="s">
        <v>830</v>
      </c>
      <c r="C65" s="258" t="s">
        <v>831</v>
      </c>
      <c r="D65" s="245" t="s">
        <v>326</v>
      </c>
      <c r="E65" s="246">
        <v>35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267</v>
      </c>
      <c r="T65" s="249" t="s">
        <v>268</v>
      </c>
      <c r="U65" s="221">
        <v>0</v>
      </c>
      <c r="V65" s="221">
        <f>ROUND(E65*U65,2)</f>
        <v>0</v>
      </c>
      <c r="W65" s="221"/>
      <c r="X65" s="221" t="s">
        <v>179</v>
      </c>
      <c r="Y65" s="221" t="s">
        <v>180</v>
      </c>
      <c r="Z65" s="210"/>
      <c r="AA65" s="210"/>
      <c r="AB65" s="210"/>
      <c r="AC65" s="210"/>
      <c r="AD65" s="210"/>
      <c r="AE65" s="210"/>
      <c r="AF65" s="210"/>
      <c r="AG65" s="210" t="s">
        <v>188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54</v>
      </c>
      <c r="B66" s="244" t="s">
        <v>832</v>
      </c>
      <c r="C66" s="258" t="s">
        <v>833</v>
      </c>
      <c r="D66" s="245" t="s">
        <v>231</v>
      </c>
      <c r="E66" s="246">
        <v>15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267</v>
      </c>
      <c r="T66" s="249" t="s">
        <v>268</v>
      </c>
      <c r="U66" s="221">
        <v>0</v>
      </c>
      <c r="V66" s="221">
        <f>ROUND(E66*U66,2)</f>
        <v>0</v>
      </c>
      <c r="W66" s="221"/>
      <c r="X66" s="221" t="s">
        <v>179</v>
      </c>
      <c r="Y66" s="221" t="s">
        <v>180</v>
      </c>
      <c r="Z66" s="210"/>
      <c r="AA66" s="210"/>
      <c r="AB66" s="210"/>
      <c r="AC66" s="210"/>
      <c r="AD66" s="210"/>
      <c r="AE66" s="210"/>
      <c r="AF66" s="210"/>
      <c r="AG66" s="210" t="s">
        <v>188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55</v>
      </c>
      <c r="B67" s="244" t="s">
        <v>834</v>
      </c>
      <c r="C67" s="258" t="s">
        <v>835</v>
      </c>
      <c r="D67" s="245" t="s">
        <v>231</v>
      </c>
      <c r="E67" s="246">
        <v>120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267</v>
      </c>
      <c r="T67" s="249" t="s">
        <v>268</v>
      </c>
      <c r="U67" s="221">
        <v>0</v>
      </c>
      <c r="V67" s="221">
        <f>ROUND(E67*U67,2)</f>
        <v>0</v>
      </c>
      <c r="W67" s="221"/>
      <c r="X67" s="221" t="s">
        <v>179</v>
      </c>
      <c r="Y67" s="221" t="s">
        <v>180</v>
      </c>
      <c r="Z67" s="210"/>
      <c r="AA67" s="210"/>
      <c r="AB67" s="210"/>
      <c r="AC67" s="210"/>
      <c r="AD67" s="210"/>
      <c r="AE67" s="210"/>
      <c r="AF67" s="210"/>
      <c r="AG67" s="210" t="s">
        <v>188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56</v>
      </c>
      <c r="B68" s="244" t="s">
        <v>836</v>
      </c>
      <c r="C68" s="258" t="s">
        <v>837</v>
      </c>
      <c r="D68" s="245" t="s">
        <v>586</v>
      </c>
      <c r="E68" s="246">
        <v>10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267</v>
      </c>
      <c r="T68" s="249" t="s">
        <v>268</v>
      </c>
      <c r="U68" s="221">
        <v>0</v>
      </c>
      <c r="V68" s="221">
        <f>ROUND(E68*U68,2)</f>
        <v>0</v>
      </c>
      <c r="W68" s="221"/>
      <c r="X68" s="221" t="s">
        <v>179</v>
      </c>
      <c r="Y68" s="221" t="s">
        <v>180</v>
      </c>
      <c r="Z68" s="210"/>
      <c r="AA68" s="210"/>
      <c r="AB68" s="210"/>
      <c r="AC68" s="210"/>
      <c r="AD68" s="210"/>
      <c r="AE68" s="210"/>
      <c r="AF68" s="210"/>
      <c r="AG68" s="210" t="s">
        <v>188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6" t="s">
        <v>171</v>
      </c>
      <c r="B69" s="227" t="s">
        <v>105</v>
      </c>
      <c r="C69" s="253" t="s">
        <v>106</v>
      </c>
      <c r="D69" s="228"/>
      <c r="E69" s="229"/>
      <c r="F69" s="230"/>
      <c r="G69" s="230">
        <f>SUMIF(AG70:AG75,"&lt;&gt;NOR",G70:G75)</f>
        <v>0</v>
      </c>
      <c r="H69" s="230"/>
      <c r="I69" s="230">
        <f>SUM(I70:I75)</f>
        <v>0</v>
      </c>
      <c r="J69" s="230"/>
      <c r="K69" s="230">
        <f>SUM(K70:K75)</f>
        <v>0</v>
      </c>
      <c r="L69" s="230"/>
      <c r="M69" s="230">
        <f>SUM(M70:M75)</f>
        <v>0</v>
      </c>
      <c r="N69" s="229"/>
      <c r="O69" s="229">
        <f>SUM(O70:O75)</f>
        <v>0</v>
      </c>
      <c r="P69" s="229"/>
      <c r="Q69" s="229">
        <f>SUM(Q70:Q75)</f>
        <v>0</v>
      </c>
      <c r="R69" s="230"/>
      <c r="S69" s="230"/>
      <c r="T69" s="231"/>
      <c r="U69" s="225"/>
      <c r="V69" s="225">
        <f>SUM(V70:V75)</f>
        <v>0</v>
      </c>
      <c r="W69" s="225"/>
      <c r="X69" s="225"/>
      <c r="Y69" s="225"/>
      <c r="AG69" t="s">
        <v>172</v>
      </c>
    </row>
    <row r="70" spans="1:60" ht="22.5" outlineLevel="1" x14ac:dyDescent="0.2">
      <c r="A70" s="243">
        <v>57</v>
      </c>
      <c r="B70" s="244" t="s">
        <v>838</v>
      </c>
      <c r="C70" s="258" t="s">
        <v>839</v>
      </c>
      <c r="D70" s="245" t="s">
        <v>667</v>
      </c>
      <c r="E70" s="246">
        <v>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267</v>
      </c>
      <c r="T70" s="249" t="s">
        <v>268</v>
      </c>
      <c r="U70" s="221">
        <v>0</v>
      </c>
      <c r="V70" s="221">
        <f>ROUND(E70*U70,2)</f>
        <v>0</v>
      </c>
      <c r="W70" s="221"/>
      <c r="X70" s="221" t="s">
        <v>179</v>
      </c>
      <c r="Y70" s="221" t="s">
        <v>180</v>
      </c>
      <c r="Z70" s="210"/>
      <c r="AA70" s="210"/>
      <c r="AB70" s="210"/>
      <c r="AC70" s="210"/>
      <c r="AD70" s="210"/>
      <c r="AE70" s="210"/>
      <c r="AF70" s="210"/>
      <c r="AG70" s="210" t="s">
        <v>188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58</v>
      </c>
      <c r="B71" s="244" t="s">
        <v>840</v>
      </c>
      <c r="C71" s="258" t="s">
        <v>841</v>
      </c>
      <c r="D71" s="245" t="s">
        <v>667</v>
      </c>
      <c r="E71" s="246">
        <v>1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267</v>
      </c>
      <c r="T71" s="249" t="s">
        <v>268</v>
      </c>
      <c r="U71" s="221">
        <v>0</v>
      </c>
      <c r="V71" s="221">
        <f>ROUND(E71*U71,2)</f>
        <v>0</v>
      </c>
      <c r="W71" s="221"/>
      <c r="X71" s="221" t="s">
        <v>179</v>
      </c>
      <c r="Y71" s="221" t="s">
        <v>180</v>
      </c>
      <c r="Z71" s="210"/>
      <c r="AA71" s="210"/>
      <c r="AB71" s="210"/>
      <c r="AC71" s="210"/>
      <c r="AD71" s="210"/>
      <c r="AE71" s="210"/>
      <c r="AF71" s="210"/>
      <c r="AG71" s="210" t="s">
        <v>188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59</v>
      </c>
      <c r="B72" s="244" t="s">
        <v>842</v>
      </c>
      <c r="C72" s="258" t="s">
        <v>843</v>
      </c>
      <c r="D72" s="245" t="s">
        <v>667</v>
      </c>
      <c r="E72" s="246">
        <v>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267</v>
      </c>
      <c r="T72" s="249" t="s">
        <v>268</v>
      </c>
      <c r="U72" s="221">
        <v>0</v>
      </c>
      <c r="V72" s="221">
        <f>ROUND(E72*U72,2)</f>
        <v>0</v>
      </c>
      <c r="W72" s="221"/>
      <c r="X72" s="221" t="s">
        <v>179</v>
      </c>
      <c r="Y72" s="221" t="s">
        <v>180</v>
      </c>
      <c r="Z72" s="210"/>
      <c r="AA72" s="210"/>
      <c r="AB72" s="210"/>
      <c r="AC72" s="210"/>
      <c r="AD72" s="210"/>
      <c r="AE72" s="210"/>
      <c r="AF72" s="210"/>
      <c r="AG72" s="210" t="s">
        <v>188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3">
        <v>60</v>
      </c>
      <c r="B73" s="244" t="s">
        <v>844</v>
      </c>
      <c r="C73" s="258" t="s">
        <v>845</v>
      </c>
      <c r="D73" s="245" t="s">
        <v>846</v>
      </c>
      <c r="E73" s="246">
        <v>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267</v>
      </c>
      <c r="T73" s="249" t="s">
        <v>268</v>
      </c>
      <c r="U73" s="221">
        <v>0</v>
      </c>
      <c r="V73" s="221">
        <f>ROUND(E73*U73,2)</f>
        <v>0</v>
      </c>
      <c r="W73" s="221"/>
      <c r="X73" s="221" t="s">
        <v>179</v>
      </c>
      <c r="Y73" s="221" t="s">
        <v>180</v>
      </c>
      <c r="Z73" s="210"/>
      <c r="AA73" s="210"/>
      <c r="AB73" s="210"/>
      <c r="AC73" s="210"/>
      <c r="AD73" s="210"/>
      <c r="AE73" s="210"/>
      <c r="AF73" s="210"/>
      <c r="AG73" s="210" t="s">
        <v>188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61</v>
      </c>
      <c r="B74" s="244" t="s">
        <v>847</v>
      </c>
      <c r="C74" s="258" t="s">
        <v>848</v>
      </c>
      <c r="D74" s="245" t="s">
        <v>667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267</v>
      </c>
      <c r="T74" s="249" t="s">
        <v>268</v>
      </c>
      <c r="U74" s="221">
        <v>0</v>
      </c>
      <c r="V74" s="221">
        <f>ROUND(E74*U74,2)</f>
        <v>0</v>
      </c>
      <c r="W74" s="221"/>
      <c r="X74" s="221" t="s">
        <v>179</v>
      </c>
      <c r="Y74" s="221" t="s">
        <v>180</v>
      </c>
      <c r="Z74" s="210"/>
      <c r="AA74" s="210"/>
      <c r="AB74" s="210"/>
      <c r="AC74" s="210"/>
      <c r="AD74" s="210"/>
      <c r="AE74" s="210"/>
      <c r="AF74" s="210"/>
      <c r="AG74" s="210" t="s">
        <v>188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3">
        <v>62</v>
      </c>
      <c r="B75" s="234" t="s">
        <v>849</v>
      </c>
      <c r="C75" s="254" t="s">
        <v>850</v>
      </c>
      <c r="D75" s="235" t="s">
        <v>540</v>
      </c>
      <c r="E75" s="236">
        <v>1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/>
      <c r="S75" s="238" t="s">
        <v>267</v>
      </c>
      <c r="T75" s="239" t="s">
        <v>268</v>
      </c>
      <c r="U75" s="221">
        <v>0</v>
      </c>
      <c r="V75" s="221">
        <f>ROUND(E75*U75,2)</f>
        <v>0</v>
      </c>
      <c r="W75" s="221"/>
      <c r="X75" s="221" t="s">
        <v>179</v>
      </c>
      <c r="Y75" s="221" t="s">
        <v>180</v>
      </c>
      <c r="Z75" s="210"/>
      <c r="AA75" s="210"/>
      <c r="AB75" s="210"/>
      <c r="AC75" s="210"/>
      <c r="AD75" s="210"/>
      <c r="AE75" s="210"/>
      <c r="AF75" s="210"/>
      <c r="AG75" s="210" t="s">
        <v>181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3"/>
      <c r="B76" s="4"/>
      <c r="C76" s="26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157</v>
      </c>
    </row>
    <row r="77" spans="1:60" x14ac:dyDescent="0.2">
      <c r="A77" s="213"/>
      <c r="B77" s="214" t="s">
        <v>29</v>
      </c>
      <c r="C77" s="263"/>
      <c r="D77" s="215"/>
      <c r="E77" s="216"/>
      <c r="F77" s="216"/>
      <c r="G77" s="232">
        <f>G8+G11+G32+G36+G55+G69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582</v>
      </c>
    </row>
    <row r="78" spans="1:60" x14ac:dyDescent="0.2">
      <c r="C78" s="264"/>
      <c r="D78" s="10"/>
      <c r="AG78" t="s">
        <v>584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0+qt+MK6EW2NGtzB5GA2xuwX25xmw86+1svoNP6JbSK8JWf1jw6z3qPHAEWpDRIh1WU/0fnsUyCg6DjM2gcoA==" saltValue="2c/vH6Daptn248xBXrphk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4 1 Pol</vt:lpstr>
      <vt:lpstr>4 2 Pol</vt:lpstr>
      <vt:lpstr>4 3 Pol</vt:lpstr>
      <vt:lpstr>4 4 Pol</vt:lpstr>
      <vt:lpstr>4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 1 Pol'!Názvy_tisku</vt:lpstr>
      <vt:lpstr>'4 2 Pol'!Názvy_tisku</vt:lpstr>
      <vt:lpstr>'4 3 Pol'!Názvy_tisku</vt:lpstr>
      <vt:lpstr>'4 4 Pol'!Názvy_tisku</vt:lpstr>
      <vt:lpstr>'4 5 Pol'!Názvy_tisku</vt:lpstr>
      <vt:lpstr>oadresa</vt:lpstr>
      <vt:lpstr>Stavba!Objednatel</vt:lpstr>
      <vt:lpstr>Stavba!Objekt</vt:lpstr>
      <vt:lpstr>'4 1 Pol'!Oblast_tisku</vt:lpstr>
      <vt:lpstr>'4 2 Pol'!Oblast_tisku</vt:lpstr>
      <vt:lpstr>'4 3 Pol'!Oblast_tisku</vt:lpstr>
      <vt:lpstr>'4 4 Pol'!Oblast_tisku</vt:lpstr>
      <vt:lpstr>'4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2025-06-11T08:29:47Z</dcterms:modified>
</cp:coreProperties>
</file>